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13_ncr:1_{43984865-169F-46F4-8657-C4613B9F242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lt1" sheetId="1" r:id="rId1"/>
    <sheet name="Alt2" sheetId="3" r:id="rId2"/>
    <sheet name="Alt3" sheetId="7" r:id="rId3"/>
  </sheets>
  <calcPr calcId="191029"/>
</workbook>
</file>

<file path=xl/calcChain.xml><?xml version="1.0" encoding="utf-8"?>
<calcChain xmlns="http://schemas.openxmlformats.org/spreadsheetml/2006/main">
  <c r="C41" i="7" l="1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40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6" i="7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45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6" i="3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41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6" i="1" l="1"/>
  <c r="A42" i="1" l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41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6" i="1"/>
  <c r="O10" i="3"/>
  <c r="A46" i="3"/>
  <c r="A47" i="3"/>
  <c r="A48" i="3"/>
  <c r="A49" i="3"/>
  <c r="A50" i="3"/>
  <c r="A51" i="3"/>
  <c r="A52" i="3"/>
  <c r="A53" i="3"/>
  <c r="A54" i="3"/>
  <c r="O13" i="3" s="1"/>
  <c r="A55" i="3"/>
  <c r="A56" i="3"/>
  <c r="A57" i="3"/>
  <c r="O11" i="3" s="1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45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6" i="3"/>
  <c r="P13" i="7"/>
  <c r="A41" i="7"/>
  <c r="A42" i="7"/>
  <c r="A43" i="7"/>
  <c r="A44" i="7"/>
  <c r="P10" i="7" s="1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40" i="7"/>
  <c r="P12" i="7" s="1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6" i="7"/>
  <c r="N14" i="7" l="1"/>
  <c r="O11" i="1"/>
  <c r="O10" i="1"/>
  <c r="P3" i="7"/>
  <c r="R19" i="3"/>
  <c r="O12" i="1"/>
  <c r="O13" i="1"/>
  <c r="N21" i="7"/>
  <c r="P11" i="7"/>
  <c r="P14" i="7" s="1"/>
  <c r="O3" i="1"/>
  <c r="O17" i="1" s="1"/>
  <c r="O4" i="1"/>
  <c r="O5" i="1"/>
  <c r="O6" i="1"/>
  <c r="O12" i="3"/>
  <c r="O14" i="3" s="1"/>
  <c r="P14" i="3" s="1"/>
  <c r="O3" i="3"/>
  <c r="O17" i="3" s="1"/>
  <c r="O6" i="3"/>
  <c r="O20" i="3" s="1"/>
  <c r="O4" i="3"/>
  <c r="O5" i="3"/>
  <c r="P4" i="7"/>
  <c r="P18" i="7" s="1"/>
  <c r="P5" i="7"/>
  <c r="P6" i="7"/>
  <c r="P20" i="7" s="1"/>
  <c r="Q14" i="7" l="1"/>
  <c r="Q12" i="7"/>
  <c r="Q11" i="7"/>
  <c r="O20" i="1"/>
  <c r="O19" i="1"/>
  <c r="Q13" i="7"/>
  <c r="Q10" i="7"/>
  <c r="O14" i="1"/>
  <c r="P14" i="1" s="1"/>
  <c r="O18" i="1"/>
  <c r="O7" i="1"/>
  <c r="O19" i="3"/>
  <c r="O18" i="3"/>
  <c r="O7" i="3"/>
  <c r="P3" i="3" s="1"/>
  <c r="P10" i="3"/>
  <c r="P12" i="3"/>
  <c r="P11" i="3"/>
  <c r="P13" i="3"/>
  <c r="P19" i="7"/>
  <c r="P7" i="7"/>
  <c r="Q3" i="7" s="1"/>
  <c r="P17" i="7"/>
  <c r="O21" i="3" l="1"/>
  <c r="P17" i="3" s="1"/>
  <c r="P6" i="3"/>
  <c r="P7" i="3"/>
  <c r="P4" i="3"/>
  <c r="P5" i="3"/>
  <c r="O21" i="1"/>
  <c r="P13" i="1"/>
  <c r="P10" i="1"/>
  <c r="P12" i="1"/>
  <c r="P11" i="1"/>
  <c r="P3" i="1"/>
  <c r="P5" i="1"/>
  <c r="P4" i="1"/>
  <c r="P6" i="1"/>
  <c r="P7" i="1"/>
  <c r="Q6" i="7"/>
  <c r="P21" i="7"/>
  <c r="Q20" i="7" s="1"/>
  <c r="Q4" i="7"/>
  <c r="Q5" i="7"/>
  <c r="Q7" i="7"/>
  <c r="Q21" i="7" l="1"/>
  <c r="P21" i="1"/>
  <c r="P17" i="1"/>
  <c r="P18" i="3"/>
  <c r="P20" i="3"/>
  <c r="P21" i="3"/>
  <c r="P19" i="3"/>
  <c r="P20" i="1"/>
  <c r="P19" i="1"/>
  <c r="P18" i="1"/>
  <c r="Q18" i="7"/>
  <c r="Q19" i="7"/>
  <c r="Q17" i="7"/>
</calcChain>
</file>

<file path=xl/sharedStrings.xml><?xml version="1.0" encoding="utf-8"?>
<sst xmlns="http://schemas.openxmlformats.org/spreadsheetml/2006/main" count="284" uniqueCount="48">
  <si>
    <t>_x000C_</t>
  </si>
  <si>
    <t>PENDIENTE</t>
  </si>
  <si>
    <t>LONGITUD</t>
  </si>
  <si>
    <t>PARAMETRO</t>
  </si>
  <si>
    <t>V E R T I</t>
  </si>
  <si>
    <t>C E</t>
  </si>
  <si>
    <t>ENTRADA AL</t>
  </si>
  <si>
    <t>ACUERDO</t>
  </si>
  <si>
    <t>DIF.PEN</t>
  </si>
  <si>
    <t>(o/oo)</t>
  </si>
  <si>
    <t>( m )</t>
  </si>
  <si>
    <t>( kv )</t>
  </si>
  <si>
    <t>p.k.</t>
  </si>
  <si>
    <t>cota</t>
  </si>
  <si>
    <t>( % )</t>
  </si>
  <si>
    <t>------------</t>
  </si>
  <si>
    <t>--------</t>
  </si>
  <si>
    <t>-------</t>
  </si>
  <si>
    <t>SALIDA DEL</t>
  </si>
  <si>
    <t>BISECT.</t>
  </si>
  <si>
    <t>Longitud</t>
  </si>
  <si>
    <t>%</t>
  </si>
  <si>
    <t xml:space="preserve">&lt; 25 </t>
  </si>
  <si>
    <t>25&lt;=x&lt;=35</t>
  </si>
  <si>
    <t>35&lt;=x&lt;=50</t>
  </si>
  <si>
    <t>50&lt;=x&lt;=85</t>
  </si>
  <si>
    <t>Cualquiera</t>
  </si>
  <si>
    <t>------------ -</t>
  </si>
  <si>
    <t>----------- -</t>
  </si>
  <si>
    <t>-----------</t>
  </si>
  <si>
    <t>Pendiente (mm) Vía 1</t>
  </si>
  <si>
    <t>Pendiente (mm) Vía 2</t>
  </si>
  <si>
    <t>Pendiente (mm) Vía 1 + Vía 2</t>
  </si>
  <si>
    <t>------------ --</t>
  </si>
  <si>
    <t>----------</t>
  </si>
  <si>
    <t>----------- --</t>
  </si>
  <si>
    <t>(Radio)</t>
  </si>
  <si>
    <t>Vía 1. Alternativa 1</t>
  </si>
  <si>
    <t>San Antonio</t>
  </si>
  <si>
    <t>Pendiente media</t>
  </si>
  <si>
    <t>Pdte media</t>
  </si>
  <si>
    <t>San Benito</t>
  </si>
  <si>
    <t>Pdt media</t>
  </si>
  <si>
    <t>Vía 1. Alternativa 2</t>
  </si>
  <si>
    <t>Vía 1. Alternativa 3</t>
  </si>
  <si>
    <t>Vía 2. Alternativa 3</t>
  </si>
  <si>
    <t>Vía 2. Alternativa 1</t>
  </si>
  <si>
    <t>Vía 2. Alternativa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</si>
</sst>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9"/>
  <sheetViews>
    <sheetView tabSelected="1" workbookViewId="0">
      <selection activeCell="A37" sqref="A37"/>
    </sheetView>
  </sheetViews>
  <sheetFormatPr baseColWidth="10" defaultRowHeight="15" x14ac:dyDescent="0.25"/>
  <cols>
    <col min="14" max="14" width="26.7109375" customWidth="1"/>
  </cols>
  <sheetData>
    <row r="1" spans="1:16" x14ac:dyDescent="0.25">
      <c r="A1" s="1" t="s">
        <v>37</v>
      </c>
    </row>
    <row r="2" spans="1:16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18</v>
      </c>
      <c r="J2" t="s">
        <v>7</v>
      </c>
      <c r="K2" t="s">
        <v>19</v>
      </c>
      <c r="L2" t="s">
        <v>8</v>
      </c>
      <c r="N2" s="1" t="s">
        <v>30</v>
      </c>
      <c r="O2" s="3" t="s">
        <v>20</v>
      </c>
      <c r="P2" s="3" t="s">
        <v>21</v>
      </c>
    </row>
    <row r="3" spans="1:16" x14ac:dyDescent="0.25">
      <c r="B3" t="s">
        <v>9</v>
      </c>
      <c r="C3" t="s">
        <v>10</v>
      </c>
      <c r="D3" t="s">
        <v>36</v>
      </c>
      <c r="E3" t="s">
        <v>12</v>
      </c>
      <c r="F3" t="s">
        <v>13</v>
      </c>
      <c r="G3" t="s">
        <v>12</v>
      </c>
      <c r="H3" t="s">
        <v>13</v>
      </c>
      <c r="I3" t="s">
        <v>12</v>
      </c>
      <c r="J3" t="s">
        <v>13</v>
      </c>
      <c r="K3" t="s">
        <v>10</v>
      </c>
      <c r="L3" t="s">
        <v>14</v>
      </c>
      <c r="N3" s="1" t="s">
        <v>22</v>
      </c>
      <c r="O3">
        <f>SUMIFS(C6:C33,A6:A33,"&lt;25")</f>
        <v>887.73599999999999</v>
      </c>
      <c r="P3" s="2">
        <f>O3/$O$7*100</f>
        <v>54.186875795801214</v>
      </c>
    </row>
    <row r="4" spans="1:16" x14ac:dyDescent="0.25">
      <c r="B4" t="s">
        <v>15</v>
      </c>
      <c r="C4" t="s">
        <v>15</v>
      </c>
      <c r="D4" t="s">
        <v>33</v>
      </c>
      <c r="E4" t="s">
        <v>34</v>
      </c>
      <c r="F4" t="s">
        <v>16</v>
      </c>
      <c r="G4" t="s">
        <v>15</v>
      </c>
      <c r="H4" t="s">
        <v>16</v>
      </c>
      <c r="I4" t="s">
        <v>15</v>
      </c>
      <c r="J4" t="s">
        <v>16</v>
      </c>
      <c r="K4" t="s">
        <v>17</v>
      </c>
      <c r="L4" t="s">
        <v>17</v>
      </c>
      <c r="N4" s="1" t="s">
        <v>23</v>
      </c>
      <c r="O4">
        <f>SUMIFS(C6:C33,A6:A33,"&gt;=25",A6:A33,"&lt;=35")</f>
        <v>462.63700000000017</v>
      </c>
      <c r="P4" s="2">
        <f t="shared" ref="P4:P7" si="0">O4/$O$7*100</f>
        <v>28.239086459873313</v>
      </c>
    </row>
    <row r="5" spans="1:16" x14ac:dyDescent="0.25">
      <c r="G5">
        <v>0</v>
      </c>
      <c r="H5">
        <v>544.375</v>
      </c>
      <c r="N5" s="1" t="s">
        <v>24</v>
      </c>
      <c r="O5">
        <f>SUMIFS(C6:C36,A6:A36,"&gt;=35",A6:A36,"&lt;=50")</f>
        <v>83.129999999999654</v>
      </c>
      <c r="P5" s="2">
        <f t="shared" si="0"/>
        <v>5.0742056026847351</v>
      </c>
    </row>
    <row r="6" spans="1:16" x14ac:dyDescent="0.25">
      <c r="A6">
        <f>ABS(B6)</f>
        <v>19.129635</v>
      </c>
      <c r="B6">
        <v>19.129635</v>
      </c>
      <c r="C6">
        <f>G6-I5</f>
        <v>90.210999999999999</v>
      </c>
      <c r="D6">
        <v>350</v>
      </c>
      <c r="E6">
        <v>103.054</v>
      </c>
      <c r="F6">
        <v>546.34699999999998</v>
      </c>
      <c r="G6">
        <v>90.210999999999999</v>
      </c>
      <c r="H6">
        <v>546.101</v>
      </c>
      <c r="I6">
        <v>115.88</v>
      </c>
      <c r="J6">
        <v>545.65</v>
      </c>
      <c r="K6">
        <v>0.23499999999999999</v>
      </c>
      <c r="L6">
        <v>-7.3419999999999996</v>
      </c>
      <c r="N6" s="1" t="s">
        <v>25</v>
      </c>
      <c r="O6">
        <f>SUMIFS(C6:C36,A6:A36,"&gt;=50",A6:A36,"&lt;=85")</f>
        <v>204.78300000000053</v>
      </c>
      <c r="P6" s="2">
        <f t="shared" si="0"/>
        <v>12.499832141640745</v>
      </c>
    </row>
    <row r="7" spans="1:16" x14ac:dyDescent="0.25">
      <c r="A7">
        <f t="shared" ref="A7:A33" si="1">ABS(B7)</f>
        <v>54.292257999999997</v>
      </c>
      <c r="B7">
        <v>-54.292257999999997</v>
      </c>
      <c r="C7">
        <f t="shared" ref="C7:C33" si="2">G7-I6</f>
        <v>1.4350000000000023</v>
      </c>
      <c r="D7">
        <v>500</v>
      </c>
      <c r="E7">
        <v>126</v>
      </c>
      <c r="F7">
        <v>545.101</v>
      </c>
      <c r="G7">
        <v>117.315</v>
      </c>
      <c r="H7">
        <v>545.572</v>
      </c>
      <c r="I7">
        <v>134.696</v>
      </c>
      <c r="J7">
        <v>544.93200000000002</v>
      </c>
      <c r="K7">
        <v>7.5999999999999998E-2</v>
      </c>
      <c r="L7">
        <v>3.484</v>
      </c>
      <c r="N7" s="1" t="s">
        <v>26</v>
      </c>
      <c r="O7">
        <f>SUM(O3:O6)</f>
        <v>1638.2860000000003</v>
      </c>
      <c r="P7" s="2">
        <f t="shared" si="0"/>
        <v>100</v>
      </c>
    </row>
    <row r="8" spans="1:16" x14ac:dyDescent="0.25">
      <c r="A8">
        <f t="shared" si="1"/>
        <v>19.455608999999999</v>
      </c>
      <c r="B8">
        <v>-19.455608999999999</v>
      </c>
      <c r="C8">
        <f t="shared" si="2"/>
        <v>19.800000000000011</v>
      </c>
      <c r="D8">
        <v>2500</v>
      </c>
      <c r="E8">
        <v>172</v>
      </c>
      <c r="F8">
        <v>544.20600000000002</v>
      </c>
      <c r="G8">
        <v>154.49600000000001</v>
      </c>
      <c r="H8">
        <v>544.54600000000005</v>
      </c>
      <c r="I8">
        <v>189.50700000000001</v>
      </c>
      <c r="J8">
        <v>544.11</v>
      </c>
      <c r="K8">
        <v>6.0999999999999999E-2</v>
      </c>
      <c r="L8">
        <v>1.401</v>
      </c>
    </row>
    <row r="9" spans="1:16" x14ac:dyDescent="0.25">
      <c r="A9">
        <f t="shared" si="1"/>
        <v>5.4473630000000002</v>
      </c>
      <c r="B9">
        <v>-5.4473630000000002</v>
      </c>
      <c r="C9">
        <f t="shared" si="2"/>
        <v>5.1339999999999861</v>
      </c>
      <c r="D9">
        <v>1500</v>
      </c>
      <c r="E9">
        <v>206.976</v>
      </c>
      <c r="F9">
        <v>544.01499999999999</v>
      </c>
      <c r="G9">
        <v>194.64099999999999</v>
      </c>
      <c r="H9">
        <v>544.08199999999999</v>
      </c>
      <c r="I9">
        <v>219.31</v>
      </c>
      <c r="J9">
        <v>544.15099999999995</v>
      </c>
      <c r="K9">
        <v>5.0999999999999997E-2</v>
      </c>
      <c r="L9">
        <v>1.645</v>
      </c>
      <c r="N9" s="1" t="s">
        <v>31</v>
      </c>
      <c r="O9" s="3" t="s">
        <v>20</v>
      </c>
      <c r="P9" s="3" t="s">
        <v>21</v>
      </c>
    </row>
    <row r="10" spans="1:16" x14ac:dyDescent="0.25">
      <c r="A10">
        <f t="shared" si="1"/>
        <v>10.999575</v>
      </c>
      <c r="B10">
        <v>10.999575</v>
      </c>
      <c r="C10">
        <f t="shared" si="2"/>
        <v>20.455999999999989</v>
      </c>
      <c r="D10">
        <v>5000</v>
      </c>
      <c r="E10">
        <v>252.36099999999999</v>
      </c>
      <c r="F10">
        <v>544.51499999999999</v>
      </c>
      <c r="G10">
        <v>239.76599999999999</v>
      </c>
      <c r="H10">
        <v>544.37599999999998</v>
      </c>
      <c r="I10">
        <v>264.95800000000003</v>
      </c>
      <c r="J10">
        <v>544.59</v>
      </c>
      <c r="K10">
        <v>1.6E-2</v>
      </c>
      <c r="L10">
        <v>-0.504</v>
      </c>
      <c r="N10" s="1" t="s">
        <v>22</v>
      </c>
      <c r="O10">
        <f>SUMIFS(C41:C68,A41:A68,"&lt;25")</f>
        <v>893.40799999999967</v>
      </c>
      <c r="P10" s="2">
        <f>O10/$O$14*100</f>
        <v>54.615600457510041</v>
      </c>
    </row>
    <row r="11" spans="1:16" x14ac:dyDescent="0.25">
      <c r="A11">
        <f t="shared" si="1"/>
        <v>5.9606320000000004</v>
      </c>
      <c r="B11">
        <v>5.9606320000000004</v>
      </c>
      <c r="C11">
        <f t="shared" si="2"/>
        <v>113.15999999999997</v>
      </c>
      <c r="D11">
        <v>5000</v>
      </c>
      <c r="E11">
        <v>401.55700000000002</v>
      </c>
      <c r="F11">
        <v>545.404</v>
      </c>
      <c r="G11">
        <v>378.11799999999999</v>
      </c>
      <c r="H11">
        <v>545.26400000000001</v>
      </c>
      <c r="I11">
        <v>424.99400000000003</v>
      </c>
      <c r="J11">
        <v>545.76300000000003</v>
      </c>
      <c r="K11">
        <v>5.5E-2</v>
      </c>
      <c r="L11">
        <v>0.93799999999999994</v>
      </c>
      <c r="N11" s="1" t="s">
        <v>23</v>
      </c>
      <c r="O11">
        <f>SUMIFS(C41:C68,A41:A68,"&gt;=25",A41:A68,"&lt;=35")</f>
        <v>380.95200000000023</v>
      </c>
      <c r="P11" s="2">
        <f>O11/$O$14*100</f>
        <v>23.288264964595555</v>
      </c>
    </row>
    <row r="12" spans="1:16" x14ac:dyDescent="0.25">
      <c r="A12">
        <f t="shared" si="1"/>
        <v>15.33752</v>
      </c>
      <c r="B12">
        <v>15.33752</v>
      </c>
      <c r="C12">
        <f t="shared" si="2"/>
        <v>115.50299999999993</v>
      </c>
      <c r="D12">
        <v>5000</v>
      </c>
      <c r="E12">
        <v>567.67100000000005</v>
      </c>
      <c r="F12">
        <v>547.952</v>
      </c>
      <c r="G12">
        <v>540.49699999999996</v>
      </c>
      <c r="H12">
        <v>547.53499999999997</v>
      </c>
      <c r="I12">
        <v>594.83900000000006</v>
      </c>
      <c r="J12">
        <v>548.66399999999999</v>
      </c>
      <c r="K12">
        <v>7.3999999999999996E-2</v>
      </c>
      <c r="L12">
        <v>1.0880000000000001</v>
      </c>
      <c r="N12" s="1" t="s">
        <v>24</v>
      </c>
      <c r="O12">
        <f>SUMIFS(C41:C68,A41:A68,"&gt;=35",A41:A68,"&lt;=50")</f>
        <v>153.10500000000002</v>
      </c>
      <c r="P12" s="2">
        <f>O12/$O$14*100</f>
        <v>9.3595776040141558</v>
      </c>
    </row>
    <row r="13" spans="1:16" x14ac:dyDescent="0.25">
      <c r="A13">
        <f t="shared" si="1"/>
        <v>26.213028000000001</v>
      </c>
      <c r="B13">
        <v>26.213028000000001</v>
      </c>
      <c r="C13">
        <f t="shared" si="2"/>
        <v>60.370999999999981</v>
      </c>
      <c r="D13">
        <v>700</v>
      </c>
      <c r="E13">
        <v>669.81600000000003</v>
      </c>
      <c r="F13">
        <v>550.62900000000002</v>
      </c>
      <c r="G13">
        <v>655.21</v>
      </c>
      <c r="H13">
        <v>550.24599999999998</v>
      </c>
      <c r="I13">
        <v>684.39200000000005</v>
      </c>
      <c r="J13">
        <v>551.62099999999998</v>
      </c>
      <c r="K13">
        <v>0.152</v>
      </c>
      <c r="L13">
        <v>4.1840000000000002</v>
      </c>
      <c r="N13" s="1" t="s">
        <v>25</v>
      </c>
      <c r="O13">
        <f>SUMIFS(C41:C68,A41:A68,"&gt;=50",A41:A68,"&lt;=85")</f>
        <v>208.34600000000023</v>
      </c>
      <c r="P13" s="2">
        <f>O13/$O$14*100</f>
        <v>12.736556973880248</v>
      </c>
    </row>
    <row r="14" spans="1:16" x14ac:dyDescent="0.25">
      <c r="A14">
        <f t="shared" si="1"/>
        <v>68.049319999999994</v>
      </c>
      <c r="B14">
        <v>68.049319999999994</v>
      </c>
      <c r="C14">
        <f t="shared" si="2"/>
        <v>11.072000000000003</v>
      </c>
      <c r="D14">
        <v>1000</v>
      </c>
      <c r="E14">
        <v>721.71</v>
      </c>
      <c r="F14">
        <v>554.16</v>
      </c>
      <c r="G14">
        <v>695.46400000000006</v>
      </c>
      <c r="H14">
        <v>552.37400000000002</v>
      </c>
      <c r="I14">
        <v>748.01300000000003</v>
      </c>
      <c r="J14">
        <v>554.56399999999996</v>
      </c>
      <c r="K14">
        <v>0.34499999999999997</v>
      </c>
      <c r="L14">
        <v>-5.27</v>
      </c>
      <c r="N14" s="1" t="s">
        <v>26</v>
      </c>
      <c r="O14">
        <f>SUM(O10:O13)</f>
        <v>1635.8110000000001</v>
      </c>
      <c r="P14" s="2">
        <f>O14/$O$14*100</f>
        <v>100</v>
      </c>
    </row>
    <row r="15" spans="1:16" x14ac:dyDescent="0.25">
      <c r="A15">
        <f t="shared" si="1"/>
        <v>15.344547</v>
      </c>
      <c r="B15">
        <v>15.344547</v>
      </c>
      <c r="C15">
        <f t="shared" si="2"/>
        <v>1.9309999999999263</v>
      </c>
      <c r="D15">
        <v>1000</v>
      </c>
      <c r="E15">
        <v>771.09699999999998</v>
      </c>
      <c r="F15">
        <v>554.91800000000001</v>
      </c>
      <c r="G15">
        <v>749.94399999999996</v>
      </c>
      <c r="H15">
        <v>554.59400000000005</v>
      </c>
      <c r="I15">
        <v>792.21799999999996</v>
      </c>
      <c r="J15">
        <v>556.13699999999994</v>
      </c>
      <c r="K15">
        <v>0.223</v>
      </c>
      <c r="L15">
        <v>4.2370000000000001</v>
      </c>
    </row>
    <row r="16" spans="1:16" x14ac:dyDescent="0.25">
      <c r="A16">
        <f t="shared" si="1"/>
        <v>57.712474999999998</v>
      </c>
      <c r="B16">
        <v>57.712474999999998</v>
      </c>
      <c r="C16">
        <f t="shared" si="2"/>
        <v>14.468000000000075</v>
      </c>
      <c r="D16">
        <v>2500</v>
      </c>
      <c r="E16">
        <v>846.11900000000003</v>
      </c>
      <c r="F16">
        <v>559.24800000000005</v>
      </c>
      <c r="G16">
        <v>806.68600000000004</v>
      </c>
      <c r="H16">
        <v>556.97199999999998</v>
      </c>
      <c r="I16">
        <v>885.60500000000002</v>
      </c>
      <c r="J16">
        <v>560.27700000000004</v>
      </c>
      <c r="K16">
        <v>0.311</v>
      </c>
      <c r="L16">
        <v>-3.165</v>
      </c>
      <c r="N16" s="1" t="s">
        <v>32</v>
      </c>
      <c r="O16" s="3" t="s">
        <v>20</v>
      </c>
      <c r="P16" s="3" t="s">
        <v>21</v>
      </c>
    </row>
    <row r="17" spans="1:16" x14ac:dyDescent="0.25">
      <c r="A17">
        <f t="shared" si="1"/>
        <v>26.057756000000001</v>
      </c>
      <c r="B17">
        <v>26.057756000000001</v>
      </c>
      <c r="C17">
        <f t="shared" si="2"/>
        <v>135.84299999999996</v>
      </c>
      <c r="D17">
        <v>2000</v>
      </c>
      <c r="E17">
        <v>1040.5350000000001</v>
      </c>
      <c r="F17">
        <v>564.31399999999996</v>
      </c>
      <c r="G17">
        <v>1021.448</v>
      </c>
      <c r="H17">
        <v>563.81700000000001</v>
      </c>
      <c r="I17">
        <v>1059.6279999999999</v>
      </c>
      <c r="J17">
        <v>564.447</v>
      </c>
      <c r="K17">
        <v>9.0999999999999998E-2</v>
      </c>
      <c r="L17">
        <v>-1.91</v>
      </c>
      <c r="N17" s="1" t="s">
        <v>22</v>
      </c>
      <c r="O17">
        <f>O3+O10</f>
        <v>1781.1439999999998</v>
      </c>
      <c r="P17" s="2">
        <f>O17/$O$21*100</f>
        <v>54.40107608296271</v>
      </c>
    </row>
    <row r="18" spans="1:16" x14ac:dyDescent="0.25">
      <c r="A18">
        <f t="shared" si="1"/>
        <v>6.9592619999999998</v>
      </c>
      <c r="B18">
        <v>6.9592619999999998</v>
      </c>
      <c r="C18">
        <f t="shared" si="2"/>
        <v>0.45400000000017826</v>
      </c>
      <c r="D18">
        <v>1000</v>
      </c>
      <c r="E18">
        <v>1073.173</v>
      </c>
      <c r="F18">
        <v>564.54100000000005</v>
      </c>
      <c r="G18">
        <v>1060.0820000000001</v>
      </c>
      <c r="H18">
        <v>564.45000000000005</v>
      </c>
      <c r="I18">
        <v>1086.2570000000001</v>
      </c>
      <c r="J18">
        <v>564.97500000000002</v>
      </c>
      <c r="K18">
        <v>8.5999999999999993E-2</v>
      </c>
      <c r="L18">
        <v>2.6190000000000002</v>
      </c>
      <c r="N18" s="1" t="s">
        <v>23</v>
      </c>
      <c r="O18">
        <f>O4+O11</f>
        <v>843.5890000000004</v>
      </c>
      <c r="P18" s="2">
        <f>O18/$O$21*100</f>
        <v>25.765546958443814</v>
      </c>
    </row>
    <row r="19" spans="1:16" x14ac:dyDescent="0.25">
      <c r="A19">
        <f t="shared" si="1"/>
        <v>33.152695000000001</v>
      </c>
      <c r="B19">
        <v>33.152695000000001</v>
      </c>
      <c r="C19">
        <f t="shared" si="2"/>
        <v>57.110999999999876</v>
      </c>
      <c r="D19">
        <v>2000</v>
      </c>
      <c r="E19">
        <v>1163.106</v>
      </c>
      <c r="F19">
        <v>567.52300000000002</v>
      </c>
      <c r="G19">
        <v>1143.3679999999999</v>
      </c>
      <c r="H19">
        <v>566.86800000000005</v>
      </c>
      <c r="I19">
        <v>1182.854</v>
      </c>
      <c r="J19">
        <v>567.78700000000003</v>
      </c>
      <c r="K19">
        <v>9.7000000000000003E-2</v>
      </c>
      <c r="L19">
        <v>-1.976</v>
      </c>
      <c r="N19" s="1" t="s">
        <v>24</v>
      </c>
      <c r="O19">
        <f>O5+O12</f>
        <v>236.23499999999967</v>
      </c>
      <c r="P19" s="2">
        <f>O19/$O$21*100</f>
        <v>7.215271874962764</v>
      </c>
    </row>
    <row r="20" spans="1:16" x14ac:dyDescent="0.25">
      <c r="A20">
        <f t="shared" si="1"/>
        <v>13.392486999999999</v>
      </c>
      <c r="B20">
        <v>13.392486999999999</v>
      </c>
      <c r="C20">
        <f t="shared" si="2"/>
        <v>28.037000000000035</v>
      </c>
      <c r="D20">
        <v>5000</v>
      </c>
      <c r="E20">
        <v>1254.8389999999999</v>
      </c>
      <c r="F20">
        <v>568.75099999999998</v>
      </c>
      <c r="G20">
        <v>1210.8910000000001</v>
      </c>
      <c r="H20">
        <v>568.16300000000001</v>
      </c>
      <c r="I20">
        <v>1298.771</v>
      </c>
      <c r="J20">
        <v>570.11199999999997</v>
      </c>
      <c r="K20">
        <v>0.193</v>
      </c>
      <c r="L20">
        <v>1.7589999999999999</v>
      </c>
      <c r="N20" s="1" t="s">
        <v>25</v>
      </c>
      <c r="O20">
        <f>O6+O13</f>
        <v>413.12900000000076</v>
      </c>
      <c r="P20" s="2">
        <f>O20/$O$21*100</f>
        <v>12.618105083630713</v>
      </c>
    </row>
    <row r="21" spans="1:16" x14ac:dyDescent="0.25">
      <c r="A21">
        <f t="shared" si="1"/>
        <v>30.982023999999999</v>
      </c>
      <c r="B21">
        <v>30.982023999999999</v>
      </c>
      <c r="C21">
        <f t="shared" si="2"/>
        <v>21.154999999999973</v>
      </c>
      <c r="D21">
        <v>2000</v>
      </c>
      <c r="E21">
        <v>1337.9739999999999</v>
      </c>
      <c r="F21">
        <v>571.327</v>
      </c>
      <c r="G21">
        <v>1319.9259999999999</v>
      </c>
      <c r="H21">
        <v>570.76800000000003</v>
      </c>
      <c r="I21">
        <v>1356.03</v>
      </c>
      <c r="J21">
        <v>571.55999999999995</v>
      </c>
      <c r="K21">
        <v>8.1000000000000003E-2</v>
      </c>
      <c r="L21">
        <v>-1.8069999999999999</v>
      </c>
      <c r="N21" s="1" t="s">
        <v>26</v>
      </c>
      <c r="O21">
        <f>O7+O14</f>
        <v>3274.0970000000007</v>
      </c>
      <c r="P21" s="2">
        <f>O21/$O$21*100</f>
        <v>100</v>
      </c>
    </row>
    <row r="22" spans="1:16" x14ac:dyDescent="0.25">
      <c r="A22">
        <f t="shared" si="1"/>
        <v>12.916102</v>
      </c>
      <c r="B22">
        <v>12.916102</v>
      </c>
      <c r="C22">
        <f t="shared" si="2"/>
        <v>175.27700000000004</v>
      </c>
      <c r="D22">
        <v>8000</v>
      </c>
      <c r="E22">
        <v>1619.375</v>
      </c>
      <c r="F22">
        <v>574.96199999999999</v>
      </c>
      <c r="G22">
        <v>1531.307</v>
      </c>
      <c r="H22">
        <v>573.82399999999996</v>
      </c>
      <c r="I22">
        <v>1707.3979999999999</v>
      </c>
      <c r="J22">
        <v>578.03800000000001</v>
      </c>
      <c r="K22">
        <v>0.48399999999999999</v>
      </c>
      <c r="L22">
        <v>2.2029999999999998</v>
      </c>
    </row>
    <row r="23" spans="1:16" x14ac:dyDescent="0.25">
      <c r="A23">
        <f t="shared" si="1"/>
        <v>34.947699999999998</v>
      </c>
      <c r="B23">
        <v>34.947699999999998</v>
      </c>
      <c r="C23">
        <f t="shared" si="2"/>
        <v>71.576999999999998</v>
      </c>
      <c r="D23">
        <v>5000</v>
      </c>
      <c r="E23">
        <v>1846.223</v>
      </c>
      <c r="F23">
        <v>582.88900000000001</v>
      </c>
      <c r="G23">
        <v>1778.9749999999999</v>
      </c>
      <c r="H23">
        <v>580.53899999999999</v>
      </c>
      <c r="I23">
        <v>1913.509</v>
      </c>
      <c r="J23">
        <v>583.42899999999997</v>
      </c>
      <c r="K23">
        <v>0.45200000000000001</v>
      </c>
      <c r="L23">
        <v>-2.6930000000000001</v>
      </c>
    </row>
    <row r="24" spans="1:16" x14ac:dyDescent="0.25">
      <c r="A24">
        <f t="shared" si="1"/>
        <v>8.0198970000000003</v>
      </c>
      <c r="B24">
        <v>8.0198970000000003</v>
      </c>
      <c r="C24">
        <f t="shared" si="2"/>
        <v>38.180000000000064</v>
      </c>
      <c r="D24">
        <v>10000</v>
      </c>
      <c r="E24">
        <v>2001.386</v>
      </c>
      <c r="F24">
        <v>584.13400000000001</v>
      </c>
      <c r="G24">
        <v>1951.6890000000001</v>
      </c>
      <c r="H24">
        <v>583.73500000000001</v>
      </c>
      <c r="I24">
        <v>2051.0770000000002</v>
      </c>
      <c r="J24">
        <v>585.02599999999995</v>
      </c>
      <c r="K24">
        <v>0.123</v>
      </c>
      <c r="L24">
        <v>0.99399999999999999</v>
      </c>
    </row>
    <row r="25" spans="1:16" x14ac:dyDescent="0.25">
      <c r="A25">
        <f t="shared" si="1"/>
        <v>17.961334000000001</v>
      </c>
      <c r="B25">
        <v>17.961334000000001</v>
      </c>
      <c r="C25">
        <f t="shared" si="2"/>
        <v>44.404999999999745</v>
      </c>
      <c r="D25">
        <v>3000</v>
      </c>
      <c r="E25">
        <v>2133.7089999999998</v>
      </c>
      <c r="F25">
        <v>586.51</v>
      </c>
      <c r="G25">
        <v>2095.482</v>
      </c>
      <c r="H25">
        <v>585.82399999999996</v>
      </c>
      <c r="I25">
        <v>2171.9070000000002</v>
      </c>
      <c r="J25">
        <v>588.17100000000005</v>
      </c>
      <c r="K25">
        <v>0.24299999999999999</v>
      </c>
      <c r="L25">
        <v>2.5510000000000002</v>
      </c>
    </row>
    <row r="26" spans="1:16" x14ac:dyDescent="0.25">
      <c r="A26">
        <f t="shared" si="1"/>
        <v>43.474524000000002</v>
      </c>
      <c r="B26">
        <v>43.474524000000002</v>
      </c>
      <c r="C26">
        <f t="shared" si="2"/>
        <v>5.3689999999996871</v>
      </c>
      <c r="D26">
        <v>1000</v>
      </c>
      <c r="E26">
        <v>2196.4839999999999</v>
      </c>
      <c r="F26">
        <v>589.24</v>
      </c>
      <c r="G26">
        <v>2177.2759999999998</v>
      </c>
      <c r="H26">
        <v>588.404</v>
      </c>
      <c r="I26">
        <v>2215.71</v>
      </c>
      <c r="J26">
        <v>589.33600000000001</v>
      </c>
      <c r="K26">
        <v>0.185</v>
      </c>
      <c r="L26">
        <v>-3.847</v>
      </c>
    </row>
    <row r="27" spans="1:16" x14ac:dyDescent="0.25">
      <c r="A27">
        <f t="shared" si="1"/>
        <v>5</v>
      </c>
      <c r="B27">
        <v>5</v>
      </c>
      <c r="C27">
        <f t="shared" si="2"/>
        <v>155.86099999999988</v>
      </c>
      <c r="D27">
        <v>1000</v>
      </c>
      <c r="E27">
        <v>2411.489</v>
      </c>
      <c r="F27">
        <v>590.31500000000005</v>
      </c>
      <c r="G27">
        <v>2371.5709999999999</v>
      </c>
      <c r="H27">
        <v>590.11500000000001</v>
      </c>
      <c r="I27">
        <v>2451.2649999999999</v>
      </c>
      <c r="J27">
        <v>593.69500000000005</v>
      </c>
      <c r="K27">
        <v>0.79400000000000004</v>
      </c>
      <c r="L27">
        <v>8</v>
      </c>
    </row>
    <row r="28" spans="1:16" x14ac:dyDescent="0.25">
      <c r="A28">
        <f t="shared" si="1"/>
        <v>85</v>
      </c>
      <c r="B28">
        <v>85</v>
      </c>
      <c r="C28">
        <f t="shared" si="2"/>
        <v>57.731000000000222</v>
      </c>
      <c r="D28">
        <v>700</v>
      </c>
      <c r="E28">
        <v>2530.3490000000002</v>
      </c>
      <c r="F28">
        <v>600.41800000000001</v>
      </c>
      <c r="G28">
        <v>2508.9960000000001</v>
      </c>
      <c r="H28">
        <v>598.60299999999995</v>
      </c>
      <c r="I28">
        <v>2551.7719999999999</v>
      </c>
      <c r="J28">
        <v>600.923</v>
      </c>
      <c r="K28">
        <v>0.32700000000000001</v>
      </c>
      <c r="L28">
        <v>-6.141</v>
      </c>
    </row>
    <row r="29" spans="1:16" x14ac:dyDescent="0.25">
      <c r="A29">
        <f t="shared" si="1"/>
        <v>23.593001999999998</v>
      </c>
      <c r="B29">
        <v>23.593001999999998</v>
      </c>
      <c r="C29">
        <f t="shared" si="2"/>
        <v>79.327000000000226</v>
      </c>
      <c r="D29">
        <v>2000</v>
      </c>
      <c r="E29">
        <v>2653.145</v>
      </c>
      <c r="F29">
        <v>603.31500000000005</v>
      </c>
      <c r="G29">
        <v>2631.0990000000002</v>
      </c>
      <c r="H29">
        <v>602.79499999999996</v>
      </c>
      <c r="I29">
        <v>2675.174</v>
      </c>
      <c r="J29">
        <v>604.32100000000003</v>
      </c>
      <c r="K29">
        <v>0.121</v>
      </c>
      <c r="L29">
        <v>2.2080000000000002</v>
      </c>
    </row>
    <row r="30" spans="1:16" x14ac:dyDescent="0.25">
      <c r="A30">
        <f t="shared" si="1"/>
        <v>45.671278000000001</v>
      </c>
      <c r="B30">
        <v>45.671278000000001</v>
      </c>
      <c r="C30">
        <f t="shared" si="2"/>
        <v>77.760999999999967</v>
      </c>
      <c r="D30">
        <v>5000</v>
      </c>
      <c r="E30">
        <v>2780.8449999999998</v>
      </c>
      <c r="F30">
        <v>609.14700000000005</v>
      </c>
      <c r="G30">
        <v>2752.9349999999999</v>
      </c>
      <c r="H30">
        <v>607.87199999999996</v>
      </c>
      <c r="I30">
        <v>2808.768</v>
      </c>
      <c r="J30">
        <v>610.11</v>
      </c>
      <c r="K30">
        <v>7.8E-2</v>
      </c>
      <c r="L30">
        <v>-1.119</v>
      </c>
    </row>
    <row r="31" spans="1:16" x14ac:dyDescent="0.25">
      <c r="A31">
        <f t="shared" si="1"/>
        <v>34.477499999999999</v>
      </c>
      <c r="B31">
        <v>34.477499999999999</v>
      </c>
      <c r="C31">
        <f t="shared" si="2"/>
        <v>16.018000000000029</v>
      </c>
      <c r="D31">
        <v>500</v>
      </c>
      <c r="E31">
        <v>2837.364</v>
      </c>
      <c r="F31">
        <v>611.096</v>
      </c>
      <c r="G31">
        <v>2824.7860000000001</v>
      </c>
      <c r="H31">
        <v>610.66200000000003</v>
      </c>
      <c r="I31">
        <v>2849.904</v>
      </c>
      <c r="J31">
        <v>612.16200000000003</v>
      </c>
      <c r="K31">
        <v>0.158</v>
      </c>
      <c r="L31">
        <v>5.0519999999999996</v>
      </c>
    </row>
    <row r="32" spans="1:16" x14ac:dyDescent="0.25">
      <c r="A32">
        <f t="shared" si="1"/>
        <v>85</v>
      </c>
      <c r="B32">
        <v>85</v>
      </c>
      <c r="C32">
        <f t="shared" si="2"/>
        <v>120.07700000000023</v>
      </c>
      <c r="D32">
        <v>500</v>
      </c>
      <c r="E32">
        <v>2982.9070000000002</v>
      </c>
      <c r="F32">
        <v>623.46699999999998</v>
      </c>
      <c r="G32">
        <v>2969.9810000000002</v>
      </c>
      <c r="H32">
        <v>622.36800000000005</v>
      </c>
      <c r="I32">
        <v>2995.8719999999998</v>
      </c>
      <c r="J32">
        <v>623.89400000000001</v>
      </c>
      <c r="K32">
        <v>0.16800000000000001</v>
      </c>
      <c r="L32">
        <v>-5.2069999999999999</v>
      </c>
    </row>
    <row r="33" spans="1:12" x14ac:dyDescent="0.25">
      <c r="A33">
        <f t="shared" si="1"/>
        <v>32.930064000000002</v>
      </c>
      <c r="B33">
        <v>32.930064000000002</v>
      </c>
      <c r="C33">
        <f t="shared" si="2"/>
        <v>100.56200000000035</v>
      </c>
      <c r="D33">
        <v>500</v>
      </c>
      <c r="E33">
        <v>3104.6219999999998</v>
      </c>
      <c r="F33">
        <v>627.47500000000002</v>
      </c>
      <c r="G33">
        <v>3096.4340000000002</v>
      </c>
      <c r="H33">
        <v>627.20500000000004</v>
      </c>
      <c r="I33">
        <v>3112.8150000000001</v>
      </c>
      <c r="J33">
        <v>627.476</v>
      </c>
      <c r="K33">
        <v>6.7000000000000004E-2</v>
      </c>
      <c r="L33">
        <v>-3.278</v>
      </c>
    </row>
    <row r="34" spans="1:12" x14ac:dyDescent="0.25">
      <c r="B34">
        <v>0.150201</v>
      </c>
      <c r="I34">
        <v>3192.85</v>
      </c>
      <c r="J34">
        <v>627.48800000000006</v>
      </c>
    </row>
    <row r="36" spans="1:12" x14ac:dyDescent="0.25">
      <c r="A36" s="1" t="s">
        <v>46</v>
      </c>
    </row>
    <row r="37" spans="1:12" x14ac:dyDescent="0.25"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6</v>
      </c>
      <c r="H37" t="s">
        <v>7</v>
      </c>
      <c r="I37" t="s">
        <v>18</v>
      </c>
      <c r="J37" t="s">
        <v>7</v>
      </c>
      <c r="K37" t="s">
        <v>19</v>
      </c>
      <c r="L37" t="s">
        <v>8</v>
      </c>
    </row>
    <row r="38" spans="1:12" x14ac:dyDescent="0.25">
      <c r="B38" t="s">
        <v>9</v>
      </c>
      <c r="C38" t="s">
        <v>10</v>
      </c>
      <c r="D38" t="s">
        <v>36</v>
      </c>
      <c r="E38" t="s">
        <v>12</v>
      </c>
      <c r="F38" t="s">
        <v>13</v>
      </c>
      <c r="G38" t="s">
        <v>12</v>
      </c>
      <c r="H38" t="s">
        <v>13</v>
      </c>
      <c r="I38" t="s">
        <v>12</v>
      </c>
      <c r="J38" t="s">
        <v>13</v>
      </c>
      <c r="K38" t="s">
        <v>10</v>
      </c>
      <c r="L38" t="s">
        <v>14</v>
      </c>
    </row>
    <row r="39" spans="1:12" x14ac:dyDescent="0.25">
      <c r="B39" t="s">
        <v>15</v>
      </c>
      <c r="C39" t="s">
        <v>27</v>
      </c>
      <c r="D39" t="s">
        <v>35</v>
      </c>
      <c r="E39" t="s">
        <v>34</v>
      </c>
      <c r="F39" t="s">
        <v>16</v>
      </c>
      <c r="G39" t="s">
        <v>15</v>
      </c>
      <c r="H39" t="s">
        <v>16</v>
      </c>
      <c r="I39" t="s">
        <v>15</v>
      </c>
      <c r="J39" t="s">
        <v>16</v>
      </c>
      <c r="K39" t="s">
        <v>17</v>
      </c>
      <c r="L39" t="s">
        <v>17</v>
      </c>
    </row>
    <row r="40" spans="1:12" x14ac:dyDescent="0.25">
      <c r="G40">
        <v>1.0999999999999999E-2</v>
      </c>
      <c r="H40">
        <v>544.375</v>
      </c>
    </row>
    <row r="41" spans="1:12" x14ac:dyDescent="0.25">
      <c r="A41">
        <f>ABS(B41)</f>
        <v>19.955445000000001</v>
      </c>
      <c r="B41">
        <v>19.955445000000001</v>
      </c>
      <c r="C41">
        <f>G41-I40</f>
        <v>86.820999999999998</v>
      </c>
      <c r="D41">
        <v>304.512</v>
      </c>
      <c r="E41">
        <v>98.8</v>
      </c>
      <c r="F41">
        <v>546.34699999999998</v>
      </c>
      <c r="G41">
        <v>86.820999999999998</v>
      </c>
      <c r="H41">
        <v>546.10799999999995</v>
      </c>
      <c r="I41">
        <v>110.761</v>
      </c>
      <c r="J41">
        <v>545.64400000000001</v>
      </c>
      <c r="K41">
        <v>0.23499999999999999</v>
      </c>
      <c r="L41">
        <v>-7.8719999999999999</v>
      </c>
    </row>
    <row r="42" spans="1:12" x14ac:dyDescent="0.25">
      <c r="A42">
        <f t="shared" ref="A42:A68" si="3">ABS(B42)</f>
        <v>58.765506000000002</v>
      </c>
      <c r="B42">
        <v>-58.765506000000002</v>
      </c>
      <c r="C42">
        <f t="shared" ref="C42:C68" si="4">G42-I41</f>
        <v>1.5430000000000064</v>
      </c>
      <c r="D42">
        <v>392.80099999999999</v>
      </c>
      <c r="E42">
        <v>119.999</v>
      </c>
      <c r="F42">
        <v>545.101</v>
      </c>
      <c r="G42">
        <v>112.304</v>
      </c>
      <c r="H42">
        <v>545.553</v>
      </c>
      <c r="I42">
        <v>127.70699999999999</v>
      </c>
      <c r="J42">
        <v>544.95100000000002</v>
      </c>
      <c r="K42">
        <v>7.4999999999999997E-2</v>
      </c>
      <c r="L42">
        <v>3.931</v>
      </c>
    </row>
    <row r="43" spans="1:12" x14ac:dyDescent="0.25">
      <c r="A43">
        <f t="shared" si="3"/>
        <v>19.456372999999999</v>
      </c>
      <c r="B43">
        <v>-19.456372999999999</v>
      </c>
      <c r="C43">
        <f t="shared" si="4"/>
        <v>20.77600000000001</v>
      </c>
      <c r="D43">
        <v>2502.998</v>
      </c>
      <c r="E43">
        <v>165.99799999999999</v>
      </c>
      <c r="F43">
        <v>544.20600000000002</v>
      </c>
      <c r="G43">
        <v>148.483</v>
      </c>
      <c r="H43">
        <v>544.54700000000003</v>
      </c>
      <c r="I43">
        <v>183.51499999999999</v>
      </c>
      <c r="J43">
        <v>544.11</v>
      </c>
      <c r="K43">
        <v>6.0999999999999999E-2</v>
      </c>
      <c r="L43">
        <v>1.4</v>
      </c>
    </row>
    <row r="44" spans="1:12" x14ac:dyDescent="0.25">
      <c r="A44">
        <f t="shared" si="3"/>
        <v>5.4565380000000001</v>
      </c>
      <c r="B44">
        <v>-5.4565380000000001</v>
      </c>
      <c r="C44">
        <f t="shared" si="4"/>
        <v>5.0600000000000023</v>
      </c>
      <c r="D44">
        <v>1500</v>
      </c>
      <c r="E44">
        <v>200.94900000000001</v>
      </c>
      <c r="F44">
        <v>544.01499999999999</v>
      </c>
      <c r="G44">
        <v>188.57499999999999</v>
      </c>
      <c r="H44">
        <v>544.08299999999997</v>
      </c>
      <c r="I44">
        <v>213.32400000000001</v>
      </c>
      <c r="J44">
        <v>544.15200000000004</v>
      </c>
      <c r="K44">
        <v>5.0999999999999997E-2</v>
      </c>
      <c r="L44">
        <v>1.65</v>
      </c>
    </row>
    <row r="45" spans="1:12" x14ac:dyDescent="0.25">
      <c r="A45">
        <f t="shared" si="3"/>
        <v>11.043407999999999</v>
      </c>
      <c r="B45">
        <v>11.043407999999999</v>
      </c>
      <c r="C45">
        <f t="shared" si="4"/>
        <v>20.050999999999988</v>
      </c>
      <c r="D45">
        <v>5000</v>
      </c>
      <c r="E45">
        <v>246.07900000000001</v>
      </c>
      <c r="F45">
        <v>544.51300000000003</v>
      </c>
      <c r="G45">
        <v>233.375</v>
      </c>
      <c r="H45">
        <v>544.37300000000005</v>
      </c>
      <c r="I45">
        <v>258.78500000000003</v>
      </c>
      <c r="J45">
        <v>544.58900000000006</v>
      </c>
      <c r="K45">
        <v>1.6E-2</v>
      </c>
      <c r="L45">
        <v>-0.50800000000000001</v>
      </c>
    </row>
    <row r="46" spans="1:12" x14ac:dyDescent="0.25">
      <c r="A46">
        <f t="shared" si="3"/>
        <v>5.9608090000000002</v>
      </c>
      <c r="B46">
        <v>5.9608090000000002</v>
      </c>
      <c r="C46">
        <f t="shared" si="4"/>
        <v>113.99499999999995</v>
      </c>
      <c r="D46">
        <v>5000</v>
      </c>
      <c r="E46">
        <v>396.21199999999999</v>
      </c>
      <c r="F46">
        <v>545.40800000000002</v>
      </c>
      <c r="G46">
        <v>372.78</v>
      </c>
      <c r="H46">
        <v>545.26900000000001</v>
      </c>
      <c r="I46">
        <v>419.642</v>
      </c>
      <c r="J46">
        <v>545.76800000000003</v>
      </c>
      <c r="K46">
        <v>5.5E-2</v>
      </c>
      <c r="L46">
        <v>0.93700000000000006</v>
      </c>
    </row>
    <row r="47" spans="1:12" x14ac:dyDescent="0.25">
      <c r="A47">
        <f t="shared" si="3"/>
        <v>15.334985</v>
      </c>
      <c r="B47">
        <v>15.334985</v>
      </c>
      <c r="C47">
        <f t="shared" si="4"/>
        <v>120.07</v>
      </c>
      <c r="D47">
        <v>4109.7160000000003</v>
      </c>
      <c r="E47">
        <v>562.05200000000002</v>
      </c>
      <c r="F47">
        <v>547.952</v>
      </c>
      <c r="G47">
        <v>539.71199999999999</v>
      </c>
      <c r="H47">
        <v>547.60900000000004</v>
      </c>
      <c r="I47">
        <v>584.38699999999994</v>
      </c>
      <c r="J47">
        <v>548.53700000000003</v>
      </c>
      <c r="K47">
        <v>6.0999999999999999E-2</v>
      </c>
      <c r="L47">
        <v>1.0880000000000001</v>
      </c>
    </row>
    <row r="48" spans="1:12" x14ac:dyDescent="0.25">
      <c r="A48">
        <f t="shared" si="3"/>
        <v>26.212831999999999</v>
      </c>
      <c r="B48">
        <v>26.212831999999999</v>
      </c>
      <c r="C48">
        <f t="shared" si="4"/>
        <v>65.203000000000088</v>
      </c>
      <c r="D48">
        <v>699.66300000000001</v>
      </c>
      <c r="E48">
        <v>664.07799999999997</v>
      </c>
      <c r="F48">
        <v>550.62599999999998</v>
      </c>
      <c r="G48">
        <v>649.59</v>
      </c>
      <c r="H48">
        <v>550.24599999999998</v>
      </c>
      <c r="I48">
        <v>678.53700000000003</v>
      </c>
      <c r="J48">
        <v>551.60500000000002</v>
      </c>
      <c r="K48">
        <v>0.15</v>
      </c>
      <c r="L48">
        <v>4.1520000000000001</v>
      </c>
    </row>
    <row r="49" spans="1:12" x14ac:dyDescent="0.25">
      <c r="A49">
        <f t="shared" si="3"/>
        <v>67.730007999999998</v>
      </c>
      <c r="B49">
        <v>67.730007999999998</v>
      </c>
      <c r="C49">
        <f t="shared" si="4"/>
        <v>11.752999999999929</v>
      </c>
      <c r="D49">
        <v>979.226</v>
      </c>
      <c r="E49">
        <v>716.26300000000003</v>
      </c>
      <c r="F49">
        <v>554.16</v>
      </c>
      <c r="G49">
        <v>690.29</v>
      </c>
      <c r="H49">
        <v>552.40099999999995</v>
      </c>
      <c r="I49">
        <v>742.29300000000001</v>
      </c>
      <c r="J49">
        <v>554.53700000000003</v>
      </c>
      <c r="K49">
        <v>0.34499999999999997</v>
      </c>
      <c r="L49">
        <v>-5.3259999999999996</v>
      </c>
    </row>
    <row r="50" spans="1:12" x14ac:dyDescent="0.25">
      <c r="A50">
        <f t="shared" si="3"/>
        <v>14.470995</v>
      </c>
      <c r="B50">
        <v>14.470995</v>
      </c>
      <c r="C50">
        <f t="shared" si="4"/>
        <v>6.0180000000000291</v>
      </c>
      <c r="D50">
        <v>922.79100000000005</v>
      </c>
      <c r="E50">
        <v>768.63199999999995</v>
      </c>
      <c r="F50">
        <v>554.91800000000001</v>
      </c>
      <c r="G50">
        <v>748.31100000000004</v>
      </c>
      <c r="H50">
        <v>554.62400000000002</v>
      </c>
      <c r="I50">
        <v>788.92</v>
      </c>
      <c r="J50">
        <v>556.10699999999997</v>
      </c>
      <c r="K50">
        <v>0.223</v>
      </c>
      <c r="L50">
        <v>4.41</v>
      </c>
    </row>
    <row r="51" spans="1:12" x14ac:dyDescent="0.25">
      <c r="A51">
        <f t="shared" si="3"/>
        <v>58.575960000000002</v>
      </c>
      <c r="B51">
        <v>58.575960000000002</v>
      </c>
      <c r="C51">
        <f t="shared" si="4"/>
        <v>15.243000000000052</v>
      </c>
      <c r="D51">
        <v>2369.1320000000001</v>
      </c>
      <c r="E51">
        <v>842.548</v>
      </c>
      <c r="F51">
        <v>559.24800000000005</v>
      </c>
      <c r="G51">
        <v>804.16300000000001</v>
      </c>
      <c r="H51">
        <v>557</v>
      </c>
      <c r="I51">
        <v>880.98599999999999</v>
      </c>
      <c r="J51">
        <v>560.25</v>
      </c>
      <c r="K51">
        <v>0.311</v>
      </c>
      <c r="L51">
        <v>-3.2519999999999998</v>
      </c>
    </row>
    <row r="52" spans="1:12" x14ac:dyDescent="0.25">
      <c r="A52">
        <f t="shared" si="3"/>
        <v>26.057773999999998</v>
      </c>
      <c r="B52">
        <v>26.057773999999998</v>
      </c>
      <c r="C52">
        <f t="shared" si="4"/>
        <v>136.87800000000004</v>
      </c>
      <c r="D52">
        <v>2002.74</v>
      </c>
      <c r="E52">
        <v>1036.962</v>
      </c>
      <c r="F52">
        <v>564.31399999999996</v>
      </c>
      <c r="G52">
        <v>1017.864</v>
      </c>
      <c r="H52">
        <v>563.81600000000003</v>
      </c>
      <c r="I52">
        <v>1056.0650000000001</v>
      </c>
      <c r="J52">
        <v>564.447</v>
      </c>
      <c r="K52">
        <v>9.0999999999999998E-2</v>
      </c>
      <c r="L52">
        <v>-1.9079999999999999</v>
      </c>
    </row>
    <row r="53" spans="1:12" x14ac:dyDescent="0.25">
      <c r="A53">
        <f t="shared" si="3"/>
        <v>6.9746899999999998</v>
      </c>
      <c r="B53">
        <v>6.9746899999999998</v>
      </c>
      <c r="C53">
        <f t="shared" si="4"/>
        <v>1.0380000000000109</v>
      </c>
      <c r="D53">
        <v>901.91899999999998</v>
      </c>
      <c r="E53">
        <v>1069.5350000000001</v>
      </c>
      <c r="F53">
        <v>564.54100000000005</v>
      </c>
      <c r="G53">
        <v>1057.1030000000001</v>
      </c>
      <c r="H53">
        <v>564.45399999999995</v>
      </c>
      <c r="I53">
        <v>1081.961</v>
      </c>
      <c r="J53">
        <v>564.971</v>
      </c>
      <c r="K53">
        <v>8.5999999999999993E-2</v>
      </c>
      <c r="L53">
        <v>2.758</v>
      </c>
    </row>
    <row r="54" spans="1:12" x14ac:dyDescent="0.25">
      <c r="A54">
        <f t="shared" si="3"/>
        <v>34.556325999999999</v>
      </c>
      <c r="B54">
        <v>34.556325999999999</v>
      </c>
      <c r="C54">
        <f t="shared" si="4"/>
        <v>50.358999999999924</v>
      </c>
      <c r="D54">
        <v>2117.7199999999998</v>
      </c>
      <c r="E54">
        <v>1154.6849999999999</v>
      </c>
      <c r="F54">
        <v>567.48400000000004</v>
      </c>
      <c r="G54">
        <v>1132.32</v>
      </c>
      <c r="H54">
        <v>566.71100000000001</v>
      </c>
      <c r="I54">
        <v>1177.06</v>
      </c>
      <c r="J54">
        <v>567.78399999999999</v>
      </c>
      <c r="K54">
        <v>0.11799999999999999</v>
      </c>
      <c r="L54">
        <v>-2.1150000000000002</v>
      </c>
    </row>
    <row r="55" spans="1:12" x14ac:dyDescent="0.25">
      <c r="A55">
        <f t="shared" si="3"/>
        <v>13.410323999999999</v>
      </c>
      <c r="B55">
        <v>13.410323999999999</v>
      </c>
      <c r="C55">
        <f t="shared" si="4"/>
        <v>26.874000000000024</v>
      </c>
      <c r="D55">
        <v>5242.59</v>
      </c>
      <c r="E55">
        <v>1248.961</v>
      </c>
      <c r="F55">
        <v>568.74800000000005</v>
      </c>
      <c r="G55">
        <v>1203.934</v>
      </c>
      <c r="H55">
        <v>568.14400000000001</v>
      </c>
      <c r="I55">
        <v>1293.971</v>
      </c>
      <c r="J55">
        <v>570.125</v>
      </c>
      <c r="K55">
        <v>0.193</v>
      </c>
      <c r="L55">
        <v>1.7190000000000001</v>
      </c>
    </row>
    <row r="56" spans="1:12" x14ac:dyDescent="0.25">
      <c r="A56">
        <f t="shared" si="3"/>
        <v>30.597466000000001</v>
      </c>
      <c r="B56">
        <v>30.597466000000001</v>
      </c>
      <c r="C56">
        <f t="shared" si="4"/>
        <v>22.240999999999985</v>
      </c>
      <c r="D56">
        <v>1941.8779999999999</v>
      </c>
      <c r="E56">
        <v>1333.2929999999999</v>
      </c>
      <c r="F56">
        <v>571.32799999999997</v>
      </c>
      <c r="G56">
        <v>1316.212</v>
      </c>
      <c r="H56">
        <v>570.80600000000004</v>
      </c>
      <c r="I56">
        <v>1350.3810000000001</v>
      </c>
      <c r="J56">
        <v>571.54999999999995</v>
      </c>
      <c r="K56">
        <v>7.4999999999999997E-2</v>
      </c>
      <c r="L56">
        <v>-1.7609999999999999</v>
      </c>
    </row>
    <row r="57" spans="1:12" x14ac:dyDescent="0.25">
      <c r="A57">
        <f t="shared" si="3"/>
        <v>12.988137</v>
      </c>
      <c r="B57">
        <v>12.988137</v>
      </c>
      <c r="C57">
        <f t="shared" si="4"/>
        <v>175.60799999999995</v>
      </c>
      <c r="D57">
        <v>8018.7849999999999</v>
      </c>
      <c r="E57">
        <v>1614.548</v>
      </c>
      <c r="F57">
        <v>574.98099999999999</v>
      </c>
      <c r="G57">
        <v>1525.989</v>
      </c>
      <c r="H57">
        <v>573.83100000000002</v>
      </c>
      <c r="I57">
        <v>1703.0609999999999</v>
      </c>
      <c r="J57">
        <v>578.08699999999999</v>
      </c>
      <c r="K57">
        <v>0.48899999999999999</v>
      </c>
      <c r="L57">
        <v>2.21</v>
      </c>
    </row>
    <row r="58" spans="1:12" x14ac:dyDescent="0.25">
      <c r="A58">
        <f t="shared" si="3"/>
        <v>35.090871999999997</v>
      </c>
      <c r="B58">
        <v>35.090871999999997</v>
      </c>
      <c r="C58">
        <f t="shared" si="4"/>
        <v>69.824000000000069</v>
      </c>
      <c r="D58">
        <v>4955.4359999999997</v>
      </c>
      <c r="E58">
        <v>1839.9780000000001</v>
      </c>
      <c r="F58">
        <v>582.89200000000005</v>
      </c>
      <c r="G58">
        <v>1772.885</v>
      </c>
      <c r="H58">
        <v>580.53700000000003</v>
      </c>
      <c r="I58">
        <v>1907.1089999999999</v>
      </c>
      <c r="J58">
        <v>583.428</v>
      </c>
      <c r="K58">
        <v>0.45400000000000001</v>
      </c>
      <c r="L58">
        <v>-2.7109999999999999</v>
      </c>
    </row>
    <row r="59" spans="1:12" x14ac:dyDescent="0.25">
      <c r="A59">
        <f t="shared" si="3"/>
        <v>7.9832260000000002</v>
      </c>
      <c r="B59">
        <v>7.9832260000000002</v>
      </c>
      <c r="C59">
        <f t="shared" si="4"/>
        <v>38.208000000000084</v>
      </c>
      <c r="D59">
        <v>10074.081</v>
      </c>
      <c r="E59">
        <v>1995.086</v>
      </c>
      <c r="F59">
        <v>584.13</v>
      </c>
      <c r="G59">
        <v>1945.317</v>
      </c>
      <c r="H59">
        <v>583.73299999999995</v>
      </c>
      <c r="I59">
        <v>2044.85</v>
      </c>
      <c r="J59">
        <v>585.01900000000001</v>
      </c>
      <c r="K59">
        <v>0.123</v>
      </c>
      <c r="L59">
        <v>0.98799999999999999</v>
      </c>
    </row>
    <row r="60" spans="1:12" x14ac:dyDescent="0.25">
      <c r="A60">
        <f t="shared" si="3"/>
        <v>17.865926000000002</v>
      </c>
      <c r="B60">
        <v>17.865926000000002</v>
      </c>
      <c r="C60">
        <f t="shared" si="4"/>
        <v>43.742999999999938</v>
      </c>
      <c r="D60">
        <v>3025.4009999999998</v>
      </c>
      <c r="E60">
        <v>2127.2869999999998</v>
      </c>
      <c r="F60">
        <v>586.49199999999996</v>
      </c>
      <c r="G60">
        <v>2088.5929999999998</v>
      </c>
      <c r="H60">
        <v>585.80100000000004</v>
      </c>
      <c r="I60">
        <v>2165.9499999999998</v>
      </c>
      <c r="J60">
        <v>588.173</v>
      </c>
      <c r="K60">
        <v>0.247</v>
      </c>
      <c r="L60">
        <v>2.5609999999999999</v>
      </c>
    </row>
    <row r="61" spans="1:12" x14ac:dyDescent="0.25">
      <c r="A61">
        <f t="shared" si="3"/>
        <v>43.473359000000002</v>
      </c>
      <c r="B61">
        <v>43.473359000000002</v>
      </c>
      <c r="C61">
        <f t="shared" si="4"/>
        <v>5.3330000000000837</v>
      </c>
      <c r="D61">
        <v>999.94799999999998</v>
      </c>
      <c r="E61">
        <v>2190.489</v>
      </c>
      <c r="F61">
        <v>589.24</v>
      </c>
      <c r="G61">
        <v>2171.2829999999999</v>
      </c>
      <c r="H61">
        <v>588.40499999999997</v>
      </c>
      <c r="I61">
        <v>2209.7139999999999</v>
      </c>
      <c r="J61">
        <v>589.33600000000001</v>
      </c>
      <c r="K61">
        <v>0.185</v>
      </c>
      <c r="L61">
        <v>-3.847</v>
      </c>
    </row>
    <row r="62" spans="1:12" x14ac:dyDescent="0.25">
      <c r="A62">
        <f t="shared" si="3"/>
        <v>5</v>
      </c>
      <c r="B62">
        <v>5</v>
      </c>
      <c r="C62">
        <f t="shared" si="4"/>
        <v>155.86099999999988</v>
      </c>
      <c r="D62">
        <v>1000.014</v>
      </c>
      <c r="E62">
        <v>2405.4940000000001</v>
      </c>
      <c r="F62">
        <v>590.31500000000005</v>
      </c>
      <c r="G62">
        <v>2365.5749999999998</v>
      </c>
      <c r="H62">
        <v>590.11500000000001</v>
      </c>
      <c r="I62">
        <v>2445.27</v>
      </c>
      <c r="J62">
        <v>593.69600000000003</v>
      </c>
      <c r="K62">
        <v>0.79400000000000004</v>
      </c>
      <c r="L62">
        <v>8</v>
      </c>
    </row>
    <row r="63" spans="1:12" x14ac:dyDescent="0.25">
      <c r="A63">
        <f t="shared" si="3"/>
        <v>85</v>
      </c>
      <c r="B63">
        <v>85</v>
      </c>
      <c r="C63">
        <f t="shared" si="4"/>
        <v>57.728000000000065</v>
      </c>
      <c r="D63">
        <v>700.16600000000005</v>
      </c>
      <c r="E63">
        <v>2524.3530000000001</v>
      </c>
      <c r="F63">
        <v>600.41800000000001</v>
      </c>
      <c r="G63">
        <v>2502.998</v>
      </c>
      <c r="H63">
        <v>598.60199999999998</v>
      </c>
      <c r="I63">
        <v>2545.7800000000002</v>
      </c>
      <c r="J63">
        <v>600.923</v>
      </c>
      <c r="K63">
        <v>0.32700000000000001</v>
      </c>
      <c r="L63">
        <v>-6.14</v>
      </c>
    </row>
    <row r="64" spans="1:12" x14ac:dyDescent="0.25">
      <c r="A64">
        <f t="shared" si="3"/>
        <v>23.598703</v>
      </c>
      <c r="B64">
        <v>23.598703</v>
      </c>
      <c r="C64">
        <f t="shared" si="4"/>
        <v>79.284999999999854</v>
      </c>
      <c r="D64">
        <v>2006.963</v>
      </c>
      <c r="E64">
        <v>2647.1669999999999</v>
      </c>
      <c r="F64">
        <v>603.31600000000003</v>
      </c>
      <c r="G64">
        <v>2625.0650000000001</v>
      </c>
      <c r="H64">
        <v>602.79399999999998</v>
      </c>
      <c r="I64">
        <v>2669.252</v>
      </c>
      <c r="J64">
        <v>604.32399999999996</v>
      </c>
      <c r="K64">
        <v>0.122</v>
      </c>
      <c r="L64">
        <v>2.206</v>
      </c>
    </row>
    <row r="65" spans="1:12" x14ac:dyDescent="0.25">
      <c r="A65">
        <f t="shared" si="3"/>
        <v>45.656334999999999</v>
      </c>
      <c r="B65">
        <v>45.656334999999999</v>
      </c>
      <c r="C65">
        <f t="shared" si="4"/>
        <v>77.947999999999865</v>
      </c>
      <c r="D65">
        <v>4980.5870000000004</v>
      </c>
      <c r="E65">
        <v>2774.9520000000002</v>
      </c>
      <c r="F65">
        <v>609.15</v>
      </c>
      <c r="G65">
        <v>2747.2</v>
      </c>
      <c r="H65">
        <v>607.88300000000004</v>
      </c>
      <c r="I65">
        <v>2802.7170000000001</v>
      </c>
      <c r="J65">
        <v>610.10699999999997</v>
      </c>
      <c r="K65">
        <v>7.6999999999999999E-2</v>
      </c>
      <c r="L65">
        <v>-1.117</v>
      </c>
    </row>
    <row r="66" spans="1:12" x14ac:dyDescent="0.25">
      <c r="A66">
        <f t="shared" si="3"/>
        <v>34.482531000000002</v>
      </c>
      <c r="B66">
        <v>34.482531000000002</v>
      </c>
      <c r="C66">
        <f t="shared" si="4"/>
        <v>15.929000000000087</v>
      </c>
      <c r="D66">
        <v>500</v>
      </c>
      <c r="E66">
        <v>2831.223</v>
      </c>
      <c r="F66">
        <v>611.09</v>
      </c>
      <c r="G66">
        <v>2818.6460000000002</v>
      </c>
      <c r="H66">
        <v>610.65700000000004</v>
      </c>
      <c r="I66">
        <v>2843.7629999999999</v>
      </c>
      <c r="J66">
        <v>612.15599999999995</v>
      </c>
      <c r="K66">
        <v>0.158</v>
      </c>
      <c r="L66">
        <v>5.0519999999999996</v>
      </c>
    </row>
    <row r="67" spans="1:12" x14ac:dyDescent="0.25">
      <c r="A67">
        <f t="shared" si="3"/>
        <v>85</v>
      </c>
      <c r="B67">
        <v>85</v>
      </c>
      <c r="C67">
        <f t="shared" si="4"/>
        <v>122.07900000000018</v>
      </c>
      <c r="D67">
        <v>500</v>
      </c>
      <c r="E67">
        <v>2978.29</v>
      </c>
      <c r="F67">
        <v>623.59100000000001</v>
      </c>
      <c r="G67">
        <v>2965.8420000000001</v>
      </c>
      <c r="H67">
        <v>622.53300000000002</v>
      </c>
      <c r="I67">
        <v>2990.7759999999998</v>
      </c>
      <c r="J67">
        <v>624.02599999999995</v>
      </c>
      <c r="K67">
        <v>0.155</v>
      </c>
      <c r="L67">
        <v>-5.0149999999999997</v>
      </c>
    </row>
    <row r="68" spans="1:12" x14ac:dyDescent="0.25">
      <c r="A68">
        <f t="shared" si="3"/>
        <v>34.848818999999999</v>
      </c>
      <c r="B68">
        <v>34.848818999999999</v>
      </c>
      <c r="C68">
        <f t="shared" si="4"/>
        <v>90.342000000000098</v>
      </c>
      <c r="D68">
        <v>500</v>
      </c>
      <c r="E68">
        <v>3089.7910000000002</v>
      </c>
      <c r="F68">
        <v>627.47699999999998</v>
      </c>
      <c r="G68">
        <v>3081.1179999999999</v>
      </c>
      <c r="H68">
        <v>627.17499999999995</v>
      </c>
      <c r="I68">
        <v>3098.4690000000001</v>
      </c>
      <c r="J68">
        <v>627.47799999999995</v>
      </c>
      <c r="K68">
        <v>7.4999999999999997E-2</v>
      </c>
      <c r="L68">
        <v>-3.472</v>
      </c>
    </row>
    <row r="69" spans="1:12" x14ac:dyDescent="0.25">
      <c r="B69">
        <v>0.126165</v>
      </c>
      <c r="I69">
        <v>3179.16</v>
      </c>
      <c r="J69">
        <v>627.48800000000006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78"/>
  <sheetViews>
    <sheetView topLeftCell="A10" workbookViewId="0">
      <selection activeCell="A41" sqref="A41"/>
    </sheetView>
  </sheetViews>
  <sheetFormatPr baseColWidth="10" defaultRowHeight="15" x14ac:dyDescent="0.25"/>
  <cols>
    <col min="1" max="1" width="11.85546875" bestFit="1" customWidth="1"/>
    <col min="13" max="13" width="11.85546875" bestFit="1" customWidth="1"/>
    <col min="14" max="14" width="26.42578125" customWidth="1"/>
  </cols>
  <sheetData>
    <row r="1" spans="1:16" x14ac:dyDescent="0.25">
      <c r="A1" s="1" t="s">
        <v>43</v>
      </c>
    </row>
    <row r="2" spans="1:16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18</v>
      </c>
      <c r="J2" t="s">
        <v>7</v>
      </c>
      <c r="K2" t="s">
        <v>19</v>
      </c>
      <c r="L2" t="s">
        <v>8</v>
      </c>
      <c r="N2" s="1" t="s">
        <v>30</v>
      </c>
      <c r="O2" s="3" t="s">
        <v>20</v>
      </c>
      <c r="P2" s="3" t="s">
        <v>21</v>
      </c>
    </row>
    <row r="3" spans="1:16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12</v>
      </c>
      <c r="H3" t="s">
        <v>13</v>
      </c>
      <c r="I3" t="s">
        <v>12</v>
      </c>
      <c r="J3" t="s">
        <v>13</v>
      </c>
      <c r="K3" t="s">
        <v>10</v>
      </c>
      <c r="L3" t="s">
        <v>14</v>
      </c>
      <c r="N3" s="1" t="s">
        <v>22</v>
      </c>
      <c r="O3">
        <f>SUMIFS(C6:C37,A6:A37,"&lt;25")</f>
        <v>892.92799999999954</v>
      </c>
      <c r="P3" s="2">
        <f>O3/$O$7*100</f>
        <v>50.232731879598205</v>
      </c>
    </row>
    <row r="4" spans="1:16" x14ac:dyDescent="0.25">
      <c r="B4" t="s">
        <v>15</v>
      </c>
      <c r="C4" t="s">
        <v>15</v>
      </c>
      <c r="D4" t="s">
        <v>33</v>
      </c>
      <c r="E4" t="s">
        <v>34</v>
      </c>
      <c r="F4" t="s">
        <v>16</v>
      </c>
      <c r="G4" t="s">
        <v>15</v>
      </c>
      <c r="H4" t="s">
        <v>16</v>
      </c>
      <c r="I4" t="s">
        <v>15</v>
      </c>
      <c r="J4" t="s">
        <v>16</v>
      </c>
      <c r="K4" t="s">
        <v>17</v>
      </c>
      <c r="L4" t="s">
        <v>17</v>
      </c>
      <c r="N4" s="1" t="s">
        <v>23</v>
      </c>
      <c r="O4">
        <f>SUMIFS(C6:C37,A6:A37,"&gt;=25",A6:A37,"&lt;=35")</f>
        <v>401.71200000000044</v>
      </c>
      <c r="P4" s="2">
        <f t="shared" ref="P4:P7" si="0">O4/$O$7*100</f>
        <v>22.598788691604685</v>
      </c>
    </row>
    <row r="5" spans="1:16" x14ac:dyDescent="0.25">
      <c r="G5">
        <v>0</v>
      </c>
      <c r="H5">
        <v>543.83600000000001</v>
      </c>
      <c r="N5" s="1" t="s">
        <v>24</v>
      </c>
      <c r="O5">
        <f>SUMIFS(C6:C37,A6:A37,"&gt;=35",A6:A37,"&lt;=50")</f>
        <v>125.48700000000042</v>
      </c>
      <c r="P5" s="2">
        <f t="shared" si="0"/>
        <v>7.0594211687562316</v>
      </c>
    </row>
    <row r="6" spans="1:16" x14ac:dyDescent="0.25">
      <c r="A6">
        <f>ABS(B6)</f>
        <v>4.8036849999999998</v>
      </c>
      <c r="B6">
        <v>-4.8036849999999998</v>
      </c>
      <c r="C6">
        <f>G6-I5</f>
        <v>29</v>
      </c>
      <c r="D6">
        <v>8922.1810000000005</v>
      </c>
      <c r="E6">
        <v>54</v>
      </c>
      <c r="F6">
        <v>543.57600000000002</v>
      </c>
      <c r="G6">
        <v>29</v>
      </c>
      <c r="H6">
        <v>543.69600000000003</v>
      </c>
      <c r="I6">
        <v>79</v>
      </c>
      <c r="J6">
        <v>543.31600000000003</v>
      </c>
      <c r="K6">
        <v>3.5000000000000003E-2</v>
      </c>
      <c r="L6">
        <v>-0.56000000000000005</v>
      </c>
      <c r="N6" s="1" t="s">
        <v>25</v>
      </c>
      <c r="O6">
        <f>SUMIFS(C6:C37,A6:A37,"&gt;=50",A6:A37,"&lt;=85")</f>
        <v>357.45499999999998</v>
      </c>
      <c r="P6" s="2">
        <f t="shared" si="0"/>
        <v>20.109058260040882</v>
      </c>
    </row>
    <row r="7" spans="1:16" x14ac:dyDescent="0.25">
      <c r="A7">
        <f t="shared" ref="A7:A37" si="1">ABS(B7)</f>
        <v>10.407696</v>
      </c>
      <c r="B7">
        <v>-10.407696</v>
      </c>
      <c r="C7">
        <f t="shared" ref="C7:C37" si="2">G7-I6</f>
        <v>106.881</v>
      </c>
      <c r="D7">
        <v>1500</v>
      </c>
      <c r="E7">
        <v>239.04499999999999</v>
      </c>
      <c r="F7">
        <v>541.65</v>
      </c>
      <c r="G7">
        <v>185.881</v>
      </c>
      <c r="H7">
        <v>542.20399999999995</v>
      </c>
      <c r="I7">
        <v>292.209</v>
      </c>
      <c r="J7">
        <v>544.86500000000001</v>
      </c>
      <c r="K7">
        <v>0.94199999999999995</v>
      </c>
      <c r="L7">
        <v>7.0890000000000004</v>
      </c>
      <c r="N7" s="1" t="s">
        <v>26</v>
      </c>
      <c r="O7">
        <f>SUM(O3:O6)</f>
        <v>1777.5820000000003</v>
      </c>
      <c r="P7" s="2">
        <f t="shared" si="0"/>
        <v>100</v>
      </c>
    </row>
    <row r="8" spans="1:16" x14ac:dyDescent="0.25">
      <c r="A8">
        <f t="shared" si="1"/>
        <v>60.478085</v>
      </c>
      <c r="B8">
        <v>60.478085</v>
      </c>
      <c r="C8">
        <f t="shared" si="2"/>
        <v>159.887</v>
      </c>
      <c r="D8">
        <v>1000</v>
      </c>
      <c r="E8">
        <v>470.50799999999998</v>
      </c>
      <c r="F8">
        <v>555.649</v>
      </c>
      <c r="G8">
        <v>452.096</v>
      </c>
      <c r="H8">
        <v>554.53499999999997</v>
      </c>
      <c r="I8">
        <v>488.92</v>
      </c>
      <c r="J8">
        <v>556.08399999999995</v>
      </c>
      <c r="K8">
        <v>0.17</v>
      </c>
      <c r="L8">
        <v>-3.6819999999999999</v>
      </c>
    </row>
    <row r="9" spans="1:16" x14ac:dyDescent="0.25">
      <c r="A9">
        <f t="shared" si="1"/>
        <v>23.653500000000001</v>
      </c>
      <c r="B9">
        <v>23.653500000000001</v>
      </c>
      <c r="C9">
        <f t="shared" si="2"/>
        <v>32.743999999999971</v>
      </c>
      <c r="D9">
        <v>3135.9209999999998</v>
      </c>
      <c r="E9">
        <v>536.66399999999999</v>
      </c>
      <c r="F9">
        <v>557.21299999999997</v>
      </c>
      <c r="G9">
        <v>521.66399999999999</v>
      </c>
      <c r="H9">
        <v>556.85900000000004</v>
      </c>
      <c r="I9">
        <v>551.66399999999999</v>
      </c>
      <c r="J9">
        <v>557.42499999999995</v>
      </c>
      <c r="K9">
        <v>3.5999999999999997E-2</v>
      </c>
      <c r="L9">
        <v>-0.95699999999999996</v>
      </c>
      <c r="N9" s="1" t="s">
        <v>31</v>
      </c>
      <c r="O9" s="3" t="s">
        <v>20</v>
      </c>
      <c r="P9" s="3" t="s">
        <v>21</v>
      </c>
    </row>
    <row r="10" spans="1:16" x14ac:dyDescent="0.25">
      <c r="A10">
        <f t="shared" si="1"/>
        <v>14.086933</v>
      </c>
      <c r="B10">
        <v>14.086933</v>
      </c>
      <c r="C10">
        <f t="shared" si="2"/>
        <v>15.772000000000048</v>
      </c>
      <c r="D10">
        <v>3661.8910000000001</v>
      </c>
      <c r="E10">
        <v>582.43600000000004</v>
      </c>
      <c r="F10">
        <v>557.85799999999995</v>
      </c>
      <c r="G10">
        <v>567.43600000000004</v>
      </c>
      <c r="H10">
        <v>557.64700000000005</v>
      </c>
      <c r="I10">
        <v>597.43600000000004</v>
      </c>
      <c r="J10">
        <v>558.19200000000001</v>
      </c>
      <c r="K10">
        <v>3.1E-2</v>
      </c>
      <c r="L10">
        <v>0.81899999999999995</v>
      </c>
      <c r="N10" s="1" t="s">
        <v>22</v>
      </c>
      <c r="O10">
        <f>SUMIFS(C45:C76,A45:A76,"&lt;25")</f>
        <v>915.66499999999951</v>
      </c>
      <c r="P10" s="2">
        <f>O10/$O$14*100</f>
        <v>52.941863483750538</v>
      </c>
    </row>
    <row r="11" spans="1:16" x14ac:dyDescent="0.25">
      <c r="A11">
        <f t="shared" si="1"/>
        <v>22.279420999999999</v>
      </c>
      <c r="B11">
        <v>22.279420999999999</v>
      </c>
      <c r="C11">
        <f t="shared" si="2"/>
        <v>36.126999999999953</v>
      </c>
      <c r="D11">
        <v>2695.48</v>
      </c>
      <c r="E11">
        <v>648.56299999999999</v>
      </c>
      <c r="F11">
        <v>559.33199999999999</v>
      </c>
      <c r="G11">
        <v>633.56299999999999</v>
      </c>
      <c r="H11">
        <v>558.99699999999996</v>
      </c>
      <c r="I11">
        <v>663.56299999999999</v>
      </c>
      <c r="J11">
        <v>559.49900000000002</v>
      </c>
      <c r="K11">
        <v>4.2000000000000003E-2</v>
      </c>
      <c r="L11">
        <v>-1.113</v>
      </c>
      <c r="N11" s="1" t="s">
        <v>23</v>
      </c>
      <c r="O11">
        <f>SUMIFS(C45:C76,A45:A76,"&gt;=25",A45:A76,"&lt;=35")</f>
        <v>396.90699999999993</v>
      </c>
      <c r="P11" s="2">
        <f>O11/$O$14*100</f>
        <v>22.948344874757673</v>
      </c>
    </row>
    <row r="12" spans="1:16" x14ac:dyDescent="0.25">
      <c r="A12">
        <f t="shared" si="1"/>
        <v>11.149675999999999</v>
      </c>
      <c r="B12">
        <v>11.149675999999999</v>
      </c>
      <c r="C12">
        <f t="shared" si="2"/>
        <v>21.33299999999997</v>
      </c>
      <c r="D12">
        <v>1872.8969999999999</v>
      </c>
      <c r="E12">
        <v>699.89599999999996</v>
      </c>
      <c r="F12">
        <v>559.904</v>
      </c>
      <c r="G12">
        <v>684.89599999999996</v>
      </c>
      <c r="H12">
        <v>559.73699999999997</v>
      </c>
      <c r="I12">
        <v>714.89599999999996</v>
      </c>
      <c r="J12">
        <v>559.83100000000002</v>
      </c>
      <c r="K12">
        <v>0.06</v>
      </c>
      <c r="L12">
        <v>-1.6020000000000001</v>
      </c>
      <c r="N12" s="1" t="s">
        <v>24</v>
      </c>
      <c r="O12">
        <f>SUMIFS(C41:C67,A41:A67,"&gt;=35",A41:A67,"&lt;=50")</f>
        <v>44.800000000000068</v>
      </c>
      <c r="P12" s="2">
        <f>O12/$O$14*100</f>
        <v>2.5902436852692077</v>
      </c>
    </row>
    <row r="13" spans="1:16" x14ac:dyDescent="0.25">
      <c r="A13">
        <f t="shared" si="1"/>
        <v>4.8682860000000003</v>
      </c>
      <c r="B13">
        <v>-4.8682860000000003</v>
      </c>
      <c r="C13">
        <f t="shared" si="2"/>
        <v>30.104000000000042</v>
      </c>
      <c r="D13">
        <v>1494.0360000000001</v>
      </c>
      <c r="E13">
        <v>760</v>
      </c>
      <c r="F13">
        <v>559.61099999999999</v>
      </c>
      <c r="G13">
        <v>745</v>
      </c>
      <c r="H13">
        <v>559.68399999999997</v>
      </c>
      <c r="I13">
        <v>775</v>
      </c>
      <c r="J13">
        <v>559.23699999999997</v>
      </c>
      <c r="K13">
        <v>7.4999999999999997E-2</v>
      </c>
      <c r="L13">
        <v>-2.008</v>
      </c>
      <c r="N13" s="1" t="s">
        <v>25</v>
      </c>
      <c r="O13">
        <f>SUMIFS(C45:C76,A45:A76,"&gt;=50",A45:A76,"&lt;=85")</f>
        <v>372.19500000000028</v>
      </c>
      <c r="P13" s="2">
        <f>O13/$O$14*100</f>
        <v>21.519547956222588</v>
      </c>
    </row>
    <row r="14" spans="1:16" x14ac:dyDescent="0.25">
      <c r="A14">
        <f t="shared" si="1"/>
        <v>24.948125000000001</v>
      </c>
      <c r="B14">
        <v>-24.948125000000001</v>
      </c>
      <c r="C14">
        <f t="shared" si="2"/>
        <v>3.1630000000000109</v>
      </c>
      <c r="D14">
        <v>2633.1480000000001</v>
      </c>
      <c r="E14">
        <v>793.16300000000001</v>
      </c>
      <c r="F14">
        <v>558.78399999999999</v>
      </c>
      <c r="G14">
        <v>778.16300000000001</v>
      </c>
      <c r="H14">
        <v>559.15800000000002</v>
      </c>
      <c r="I14">
        <v>808.16300000000001</v>
      </c>
      <c r="J14">
        <v>558.58100000000002</v>
      </c>
      <c r="K14">
        <v>4.2999999999999997E-2</v>
      </c>
      <c r="L14">
        <v>1.139</v>
      </c>
      <c r="N14" s="1" t="s">
        <v>26</v>
      </c>
      <c r="O14">
        <f>SUM(O10:O13)</f>
        <v>1729.5669999999996</v>
      </c>
      <c r="P14" s="2">
        <f>O14/$O$14*100</f>
        <v>100</v>
      </c>
    </row>
    <row r="15" spans="1:16" x14ac:dyDescent="0.25">
      <c r="A15">
        <f t="shared" si="1"/>
        <v>13.554917</v>
      </c>
      <c r="B15">
        <v>-13.554917</v>
      </c>
      <c r="C15">
        <f t="shared" si="2"/>
        <v>58.932000000000016</v>
      </c>
      <c r="D15">
        <v>556.50900000000001</v>
      </c>
      <c r="E15">
        <v>882.09500000000003</v>
      </c>
      <c r="F15">
        <v>557.57799999999997</v>
      </c>
      <c r="G15">
        <v>867.09500000000003</v>
      </c>
      <c r="H15">
        <v>557.78200000000004</v>
      </c>
      <c r="I15">
        <v>897.09500000000003</v>
      </c>
      <c r="J15">
        <v>558.18399999999997</v>
      </c>
      <c r="K15">
        <v>0.20200000000000001</v>
      </c>
      <c r="L15">
        <v>5.391</v>
      </c>
    </row>
    <row r="16" spans="1:16" x14ac:dyDescent="0.25">
      <c r="A16">
        <f t="shared" si="1"/>
        <v>40.352573999999997</v>
      </c>
      <c r="B16">
        <v>40.352573999999997</v>
      </c>
      <c r="C16">
        <f t="shared" si="2"/>
        <v>2.0109999999999673</v>
      </c>
      <c r="D16">
        <v>396.59899999999999</v>
      </c>
      <c r="E16">
        <v>914.10599999999999</v>
      </c>
      <c r="F16">
        <v>558.87</v>
      </c>
      <c r="G16">
        <v>899.10599999999999</v>
      </c>
      <c r="H16">
        <v>558.26499999999999</v>
      </c>
      <c r="I16">
        <v>929.10599999999999</v>
      </c>
      <c r="J16">
        <v>558.34100000000001</v>
      </c>
      <c r="K16">
        <v>0.28399999999999997</v>
      </c>
      <c r="L16">
        <v>-7.5640000000000001</v>
      </c>
      <c r="N16" s="1" t="s">
        <v>32</v>
      </c>
      <c r="O16" s="3" t="s">
        <v>20</v>
      </c>
      <c r="P16" s="3" t="s">
        <v>21</v>
      </c>
    </row>
    <row r="17" spans="1:18" x14ac:dyDescent="0.25">
      <c r="A17">
        <f t="shared" si="1"/>
        <v>35.290525000000002</v>
      </c>
      <c r="B17">
        <v>-35.290525000000002</v>
      </c>
      <c r="C17">
        <f t="shared" si="2"/>
        <v>40.63900000000001</v>
      </c>
      <c r="D17">
        <v>2260.3789999999999</v>
      </c>
      <c r="E17">
        <v>984.745</v>
      </c>
      <c r="F17">
        <v>556.37699999999995</v>
      </c>
      <c r="G17">
        <v>969.745</v>
      </c>
      <c r="H17">
        <v>556.90700000000004</v>
      </c>
      <c r="I17">
        <v>999.745</v>
      </c>
      <c r="J17">
        <v>556.04700000000003</v>
      </c>
      <c r="K17">
        <v>0.05</v>
      </c>
      <c r="L17">
        <v>1.327</v>
      </c>
      <c r="N17" s="1" t="s">
        <v>22</v>
      </c>
      <c r="O17">
        <f>O3+O10</f>
        <v>1808.5929999999989</v>
      </c>
      <c r="P17" s="2">
        <f>O17/$O$21*100</f>
        <v>51.568752853100882</v>
      </c>
    </row>
    <row r="18" spans="1:18" x14ac:dyDescent="0.25">
      <c r="A18">
        <f t="shared" si="1"/>
        <v>22.018416999999999</v>
      </c>
      <c r="B18">
        <v>-22.018416999999999</v>
      </c>
      <c r="C18">
        <f t="shared" si="2"/>
        <v>35.20799999999997</v>
      </c>
      <c r="D18">
        <v>1389.673</v>
      </c>
      <c r="E18">
        <v>1049.953</v>
      </c>
      <c r="F18">
        <v>554.94100000000003</v>
      </c>
      <c r="G18">
        <v>1034.953</v>
      </c>
      <c r="H18">
        <v>555.27200000000005</v>
      </c>
      <c r="I18">
        <v>1064.953</v>
      </c>
      <c r="J18">
        <v>554.93499999999995</v>
      </c>
      <c r="K18">
        <v>8.1000000000000003E-2</v>
      </c>
      <c r="L18">
        <v>2.1589999999999998</v>
      </c>
      <c r="N18" s="1" t="s">
        <v>23</v>
      </c>
      <c r="O18">
        <f>O4+O11</f>
        <v>798.61900000000037</v>
      </c>
      <c r="P18" s="2">
        <f>O18/$O$21*100</f>
        <v>22.771173964949888</v>
      </c>
      <c r="R18" s="1" t="s">
        <v>39</v>
      </c>
    </row>
    <row r="19" spans="1:18" x14ac:dyDescent="0.25">
      <c r="A19">
        <f t="shared" si="1"/>
        <v>0.43061100000000002</v>
      </c>
      <c r="B19">
        <v>-0.43061100000000002</v>
      </c>
      <c r="C19">
        <f t="shared" si="2"/>
        <v>2.3689999999999145</v>
      </c>
      <c r="D19">
        <v>515.99</v>
      </c>
      <c r="E19">
        <v>1082.3219999999999</v>
      </c>
      <c r="F19">
        <v>554.928</v>
      </c>
      <c r="G19">
        <v>1067.3219999999999</v>
      </c>
      <c r="H19">
        <v>554.93399999999997</v>
      </c>
      <c r="I19">
        <v>1097.3219999999999</v>
      </c>
      <c r="J19">
        <v>555.79300000000001</v>
      </c>
      <c r="K19">
        <v>0.218</v>
      </c>
      <c r="L19">
        <v>5.8140000000000001</v>
      </c>
      <c r="M19" t="s">
        <v>38</v>
      </c>
      <c r="N19" s="1" t="s">
        <v>24</v>
      </c>
      <c r="O19">
        <f>O5+O12</f>
        <v>170.28700000000049</v>
      </c>
      <c r="P19" s="2">
        <f>O19/$O$21*100</f>
        <v>4.8554253041430657</v>
      </c>
      <c r="R19">
        <f>SUMPRODUCT(A6:A19,C6:C19)/SUM(C6:C19)</f>
        <v>28.348110793265061</v>
      </c>
    </row>
    <row r="20" spans="1:18" x14ac:dyDescent="0.25">
      <c r="A20">
        <f t="shared" si="1"/>
        <v>57.71</v>
      </c>
      <c r="B20">
        <v>57.71</v>
      </c>
      <c r="C20">
        <f t="shared" si="2"/>
        <v>20.305000000000064</v>
      </c>
      <c r="D20">
        <v>2500</v>
      </c>
      <c r="E20">
        <v>1157.19</v>
      </c>
      <c r="F20">
        <v>559.24800000000005</v>
      </c>
      <c r="G20">
        <v>1117.627</v>
      </c>
      <c r="H20">
        <v>556.96500000000003</v>
      </c>
      <c r="I20">
        <v>1196.752</v>
      </c>
      <c r="J20">
        <v>560.279</v>
      </c>
      <c r="K20">
        <v>0.313</v>
      </c>
      <c r="L20">
        <v>-3.165</v>
      </c>
      <c r="N20" s="1" t="s">
        <v>25</v>
      </c>
      <c r="O20">
        <f>O6+O13</f>
        <v>729.65000000000032</v>
      </c>
      <c r="P20" s="2">
        <f>O20/$O$21*100</f>
        <v>20.804647877806172</v>
      </c>
    </row>
    <row r="21" spans="1:18" x14ac:dyDescent="0.25">
      <c r="A21">
        <f t="shared" si="1"/>
        <v>26.06</v>
      </c>
      <c r="B21">
        <v>26.06</v>
      </c>
      <c r="C21">
        <f t="shared" si="2"/>
        <v>135.70000000000005</v>
      </c>
      <c r="D21">
        <v>2000</v>
      </c>
      <c r="E21">
        <v>1351.5519999999999</v>
      </c>
      <c r="F21">
        <v>564.31299999999999</v>
      </c>
      <c r="G21">
        <v>1332.452</v>
      </c>
      <c r="H21">
        <v>563.81500000000005</v>
      </c>
      <c r="I21">
        <v>1370.652</v>
      </c>
      <c r="J21">
        <v>564.44600000000003</v>
      </c>
      <c r="K21">
        <v>9.0999999999999998E-2</v>
      </c>
      <c r="L21">
        <v>-1.91</v>
      </c>
      <c r="N21" s="1" t="s">
        <v>26</v>
      </c>
      <c r="O21">
        <f>O7+O14</f>
        <v>3507.1489999999999</v>
      </c>
      <c r="P21" s="2">
        <f>O21/$O$21*100</f>
        <v>100</v>
      </c>
    </row>
    <row r="22" spans="1:18" x14ac:dyDescent="0.25">
      <c r="A22">
        <f t="shared" si="1"/>
        <v>6.96</v>
      </c>
      <c r="B22">
        <v>6.96</v>
      </c>
      <c r="C22">
        <f t="shared" si="2"/>
        <v>0.44799999999986539</v>
      </c>
      <c r="D22">
        <v>1000</v>
      </c>
      <c r="E22">
        <v>1384.1949999999999</v>
      </c>
      <c r="F22">
        <v>564.54</v>
      </c>
      <c r="G22">
        <v>1371.1</v>
      </c>
      <c r="H22">
        <v>564.44899999999996</v>
      </c>
      <c r="I22">
        <v>1397.29</v>
      </c>
      <c r="J22">
        <v>564.97500000000002</v>
      </c>
      <c r="K22">
        <v>8.5999999999999993E-2</v>
      </c>
      <c r="L22">
        <v>2.6190000000000002</v>
      </c>
    </row>
    <row r="23" spans="1:18" x14ac:dyDescent="0.25">
      <c r="A23">
        <f t="shared" si="1"/>
        <v>33.15</v>
      </c>
      <c r="B23">
        <v>33.15</v>
      </c>
      <c r="C23">
        <f t="shared" si="2"/>
        <v>57.116999999999962</v>
      </c>
      <c r="D23">
        <v>2000</v>
      </c>
      <c r="E23">
        <v>1474.1669999999999</v>
      </c>
      <c r="F23">
        <v>567.52300000000002</v>
      </c>
      <c r="G23">
        <v>1454.4069999999999</v>
      </c>
      <c r="H23">
        <v>566.86800000000005</v>
      </c>
      <c r="I23">
        <v>1493.9269999999999</v>
      </c>
      <c r="J23">
        <v>567.78800000000001</v>
      </c>
      <c r="K23">
        <v>9.8000000000000004E-2</v>
      </c>
      <c r="L23">
        <v>-1.976</v>
      </c>
    </row>
    <row r="24" spans="1:18" x14ac:dyDescent="0.25">
      <c r="A24">
        <f t="shared" si="1"/>
        <v>13.39</v>
      </c>
      <c r="B24">
        <v>13.39</v>
      </c>
      <c r="C24">
        <f t="shared" si="2"/>
        <v>28.019000000000005</v>
      </c>
      <c r="D24">
        <v>5000</v>
      </c>
      <c r="E24">
        <v>1565.921</v>
      </c>
      <c r="F24">
        <v>568.75199999999995</v>
      </c>
      <c r="G24">
        <v>1521.9459999999999</v>
      </c>
      <c r="H24">
        <v>568.16300000000001</v>
      </c>
      <c r="I24">
        <v>1609.896</v>
      </c>
      <c r="J24">
        <v>570.11400000000003</v>
      </c>
      <c r="K24">
        <v>0.193</v>
      </c>
      <c r="L24">
        <v>1.7589999999999999</v>
      </c>
    </row>
    <row r="25" spans="1:18" x14ac:dyDescent="0.25">
      <c r="A25">
        <f t="shared" si="1"/>
        <v>30.98</v>
      </c>
      <c r="B25">
        <v>30.98</v>
      </c>
      <c r="C25">
        <f t="shared" si="2"/>
        <v>21.087999999999965</v>
      </c>
      <c r="D25">
        <v>2000</v>
      </c>
      <c r="E25">
        <v>1649.0440000000001</v>
      </c>
      <c r="F25">
        <v>571.327</v>
      </c>
      <c r="G25">
        <v>1630.9839999999999</v>
      </c>
      <c r="H25">
        <v>570.76700000000005</v>
      </c>
      <c r="I25">
        <v>1667.104</v>
      </c>
      <c r="J25">
        <v>571.55999999999995</v>
      </c>
      <c r="K25">
        <v>8.2000000000000003E-2</v>
      </c>
      <c r="L25">
        <v>-1.806</v>
      </c>
    </row>
    <row r="26" spans="1:18" x14ac:dyDescent="0.25">
      <c r="A26">
        <f t="shared" si="1"/>
        <v>12.92</v>
      </c>
      <c r="B26">
        <v>12.92</v>
      </c>
      <c r="C26">
        <f t="shared" si="2"/>
        <v>175.2639999999999</v>
      </c>
      <c r="D26">
        <v>8000</v>
      </c>
      <c r="E26">
        <v>1930.4880000000001</v>
      </c>
      <c r="F26">
        <v>574.96299999999997</v>
      </c>
      <c r="G26">
        <v>1842.3679999999999</v>
      </c>
      <c r="H26">
        <v>573.82500000000005</v>
      </c>
      <c r="I26">
        <v>2018.6079999999999</v>
      </c>
      <c r="J26">
        <v>578.04300000000001</v>
      </c>
      <c r="K26">
        <v>0.48499999999999999</v>
      </c>
      <c r="L26">
        <v>2.2029999999999998</v>
      </c>
    </row>
    <row r="27" spans="1:18" x14ac:dyDescent="0.25">
      <c r="A27">
        <f t="shared" si="1"/>
        <v>34.950000000000003</v>
      </c>
      <c r="B27">
        <v>34.950000000000003</v>
      </c>
      <c r="C27">
        <f t="shared" si="2"/>
        <v>71.328000000000202</v>
      </c>
      <c r="D27">
        <v>5000</v>
      </c>
      <c r="E27">
        <v>2157.261</v>
      </c>
      <c r="F27">
        <v>582.88900000000001</v>
      </c>
      <c r="G27">
        <v>2089.9360000000001</v>
      </c>
      <c r="H27">
        <v>580.53599999999994</v>
      </c>
      <c r="I27">
        <v>2224.5859999999998</v>
      </c>
      <c r="J27">
        <v>583.42899999999997</v>
      </c>
      <c r="K27">
        <v>0.45300000000000001</v>
      </c>
      <c r="L27">
        <v>-2.6930000000000001</v>
      </c>
    </row>
    <row r="28" spans="1:18" x14ac:dyDescent="0.25">
      <c r="A28">
        <f t="shared" si="1"/>
        <v>8.02</v>
      </c>
      <c r="B28">
        <v>8.02</v>
      </c>
      <c r="C28">
        <f t="shared" si="2"/>
        <v>37.881000000000313</v>
      </c>
      <c r="D28">
        <v>10000</v>
      </c>
      <c r="E28">
        <v>2312.1669999999999</v>
      </c>
      <c r="F28">
        <v>584.13099999999997</v>
      </c>
      <c r="G28">
        <v>2262.4670000000001</v>
      </c>
      <c r="H28">
        <v>583.73199999999997</v>
      </c>
      <c r="I28">
        <v>2361.8670000000002</v>
      </c>
      <c r="J28">
        <v>585.024</v>
      </c>
      <c r="K28">
        <v>0.124</v>
      </c>
      <c r="L28">
        <v>0.99399999999999999</v>
      </c>
    </row>
    <row r="29" spans="1:18" x14ac:dyDescent="0.25">
      <c r="A29">
        <f t="shared" si="1"/>
        <v>17.96</v>
      </c>
      <c r="B29">
        <v>17.96</v>
      </c>
      <c r="C29">
        <f t="shared" si="2"/>
        <v>44.718999999999596</v>
      </c>
      <c r="D29">
        <v>3000</v>
      </c>
      <c r="E29">
        <v>2444.8510000000001</v>
      </c>
      <c r="F29">
        <v>586.51400000000001</v>
      </c>
      <c r="G29">
        <v>2406.5859999999998</v>
      </c>
      <c r="H29">
        <v>585.827</v>
      </c>
      <c r="I29">
        <v>2483.116</v>
      </c>
      <c r="J29">
        <v>588.17700000000002</v>
      </c>
      <c r="K29">
        <v>0.24399999999999999</v>
      </c>
      <c r="L29">
        <v>2.5510000000000002</v>
      </c>
    </row>
    <row r="30" spans="1:18" x14ac:dyDescent="0.25">
      <c r="A30">
        <f t="shared" si="1"/>
        <v>43.47</v>
      </c>
      <c r="B30">
        <v>43.47</v>
      </c>
      <c r="C30">
        <f t="shared" si="2"/>
        <v>5.1950000000001637</v>
      </c>
      <c r="D30">
        <v>1000</v>
      </c>
      <c r="E30">
        <v>2507.5459999999998</v>
      </c>
      <c r="F30">
        <v>589.23900000000003</v>
      </c>
      <c r="G30">
        <v>2488.3110000000001</v>
      </c>
      <c r="H30">
        <v>588.40300000000002</v>
      </c>
      <c r="I30">
        <v>2526.7809999999999</v>
      </c>
      <c r="J30">
        <v>589.33600000000001</v>
      </c>
      <c r="K30">
        <v>0.185</v>
      </c>
      <c r="L30">
        <v>-3.847</v>
      </c>
    </row>
    <row r="31" spans="1:18" x14ac:dyDescent="0.25">
      <c r="A31">
        <f t="shared" si="1"/>
        <v>5</v>
      </c>
      <c r="B31">
        <v>5</v>
      </c>
      <c r="C31">
        <f t="shared" si="2"/>
        <v>155.76600000000008</v>
      </c>
      <c r="D31">
        <v>1000</v>
      </c>
      <c r="E31">
        <v>2722.547</v>
      </c>
      <c r="F31">
        <v>590.31399999999996</v>
      </c>
      <c r="G31">
        <v>2682.547</v>
      </c>
      <c r="H31">
        <v>590.11400000000003</v>
      </c>
      <c r="I31">
        <v>2762.547</v>
      </c>
      <c r="J31">
        <v>593.71400000000006</v>
      </c>
      <c r="K31">
        <v>0.8</v>
      </c>
      <c r="L31">
        <v>8</v>
      </c>
    </row>
    <row r="32" spans="1:18" x14ac:dyDescent="0.25">
      <c r="A32">
        <f t="shared" si="1"/>
        <v>85</v>
      </c>
      <c r="B32">
        <v>85</v>
      </c>
      <c r="C32">
        <f t="shared" si="2"/>
        <v>57.373000000000047</v>
      </c>
      <c r="D32">
        <v>700</v>
      </c>
      <c r="E32">
        <v>2841.413</v>
      </c>
      <c r="F32">
        <v>600.41800000000001</v>
      </c>
      <c r="G32">
        <v>2819.92</v>
      </c>
      <c r="H32">
        <v>598.59100000000001</v>
      </c>
      <c r="I32">
        <v>2862.9070000000002</v>
      </c>
      <c r="J32">
        <v>600.92499999999995</v>
      </c>
      <c r="K32">
        <v>0.33</v>
      </c>
      <c r="L32">
        <v>-6.141</v>
      </c>
    </row>
    <row r="33" spans="1:12" x14ac:dyDescent="0.25">
      <c r="A33">
        <f t="shared" si="1"/>
        <v>23.59</v>
      </c>
      <c r="B33">
        <v>23.59</v>
      </c>
      <c r="C33">
        <f t="shared" si="2"/>
        <v>79.197999999999865</v>
      </c>
      <c r="D33">
        <v>2000</v>
      </c>
      <c r="E33">
        <v>2964.1849999999999</v>
      </c>
      <c r="F33">
        <v>603.31399999999996</v>
      </c>
      <c r="G33">
        <v>2942.105</v>
      </c>
      <c r="H33">
        <v>602.79300000000001</v>
      </c>
      <c r="I33">
        <v>2986.2649999999999</v>
      </c>
      <c r="J33">
        <v>604.32299999999998</v>
      </c>
      <c r="K33">
        <v>0.122</v>
      </c>
      <c r="L33">
        <v>2.2080000000000002</v>
      </c>
    </row>
    <row r="34" spans="1:12" x14ac:dyDescent="0.25">
      <c r="A34">
        <f t="shared" si="1"/>
        <v>45.67</v>
      </c>
      <c r="B34">
        <v>45.67</v>
      </c>
      <c r="C34">
        <f t="shared" si="2"/>
        <v>77.64200000000028</v>
      </c>
      <c r="D34">
        <v>5000</v>
      </c>
      <c r="E34">
        <v>3091.8820000000001</v>
      </c>
      <c r="F34">
        <v>609.14599999999996</v>
      </c>
      <c r="G34">
        <v>3063.9070000000002</v>
      </c>
      <c r="H34">
        <v>607.86900000000003</v>
      </c>
      <c r="I34">
        <v>3119.857</v>
      </c>
      <c r="J34">
        <v>610.11099999999999</v>
      </c>
      <c r="K34">
        <v>7.8E-2</v>
      </c>
      <c r="L34">
        <v>-1.119</v>
      </c>
    </row>
    <row r="35" spans="1:12" x14ac:dyDescent="0.25">
      <c r="A35">
        <f t="shared" si="1"/>
        <v>34.479999999999997</v>
      </c>
      <c r="B35">
        <v>34.479999999999997</v>
      </c>
      <c r="C35">
        <f t="shared" si="2"/>
        <v>15.932000000000244</v>
      </c>
      <c r="D35">
        <v>500</v>
      </c>
      <c r="E35">
        <v>3148.4189999999999</v>
      </c>
      <c r="F35">
        <v>611.096</v>
      </c>
      <c r="G35">
        <v>3135.7890000000002</v>
      </c>
      <c r="H35">
        <v>610.66</v>
      </c>
      <c r="I35">
        <v>3161.049</v>
      </c>
      <c r="J35">
        <v>612.16899999999998</v>
      </c>
      <c r="K35">
        <v>0.16</v>
      </c>
      <c r="L35">
        <v>5.0519999999999996</v>
      </c>
    </row>
    <row r="36" spans="1:12" x14ac:dyDescent="0.25">
      <c r="A36">
        <f t="shared" si="1"/>
        <v>85</v>
      </c>
      <c r="B36">
        <v>85</v>
      </c>
      <c r="C36">
        <f t="shared" si="2"/>
        <v>119.88999999999987</v>
      </c>
      <c r="D36">
        <v>500</v>
      </c>
      <c r="E36">
        <v>3293.9560000000001</v>
      </c>
      <c r="F36">
        <v>623.46600000000001</v>
      </c>
      <c r="G36">
        <v>3280.9389999999999</v>
      </c>
      <c r="H36">
        <v>622.36</v>
      </c>
      <c r="I36">
        <v>3306.9740000000002</v>
      </c>
      <c r="J36">
        <v>623.89499999999998</v>
      </c>
      <c r="K36">
        <v>0.16900000000000001</v>
      </c>
      <c r="L36">
        <v>-5.2069999999999999</v>
      </c>
    </row>
    <row r="37" spans="1:12" x14ac:dyDescent="0.25">
      <c r="A37">
        <f t="shared" si="1"/>
        <v>32.93</v>
      </c>
      <c r="B37">
        <v>32.93</v>
      </c>
      <c r="C37">
        <f t="shared" si="2"/>
        <v>100.54700000000003</v>
      </c>
      <c r="D37">
        <v>500</v>
      </c>
      <c r="E37">
        <v>3415.721</v>
      </c>
      <c r="F37">
        <v>627.476</v>
      </c>
      <c r="G37">
        <v>3407.5210000000002</v>
      </c>
      <c r="H37">
        <v>627.20600000000002</v>
      </c>
      <c r="I37">
        <v>3423.9209999999998</v>
      </c>
      <c r="J37">
        <v>627.47699999999998</v>
      </c>
      <c r="K37">
        <v>6.7000000000000004E-2</v>
      </c>
      <c r="L37">
        <v>-3.28</v>
      </c>
    </row>
    <row r="38" spans="1:12" x14ac:dyDescent="0.25">
      <c r="B38">
        <v>0.128493</v>
      </c>
      <c r="I38">
        <v>3502.19</v>
      </c>
      <c r="J38">
        <v>627.48699999999997</v>
      </c>
    </row>
    <row r="40" spans="1:12" x14ac:dyDescent="0.25">
      <c r="A40" s="1" t="s">
        <v>47</v>
      </c>
    </row>
    <row r="41" spans="1:12" x14ac:dyDescent="0.25"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7</v>
      </c>
      <c r="I41" t="s">
        <v>18</v>
      </c>
      <c r="J41" t="s">
        <v>7</v>
      </c>
      <c r="K41" t="s">
        <v>19</v>
      </c>
      <c r="L41" t="s">
        <v>8</v>
      </c>
    </row>
    <row r="42" spans="1:12" x14ac:dyDescent="0.25">
      <c r="B42" t="s">
        <v>9</v>
      </c>
      <c r="C42" t="s">
        <v>10</v>
      </c>
      <c r="D42" t="s">
        <v>11</v>
      </c>
      <c r="E42" t="s">
        <v>12</v>
      </c>
      <c r="F42" t="s">
        <v>13</v>
      </c>
      <c r="G42" t="s">
        <v>12</v>
      </c>
      <c r="H42" t="s">
        <v>13</v>
      </c>
      <c r="I42" t="s">
        <v>12</v>
      </c>
      <c r="J42" t="s">
        <v>13</v>
      </c>
      <c r="K42" t="s">
        <v>10</v>
      </c>
      <c r="L42" t="s">
        <v>14</v>
      </c>
    </row>
    <row r="43" spans="1:12" x14ac:dyDescent="0.25">
      <c r="B43" t="s">
        <v>15</v>
      </c>
      <c r="C43" t="s">
        <v>15</v>
      </c>
      <c r="D43" t="s">
        <v>33</v>
      </c>
      <c r="E43" t="s">
        <v>34</v>
      </c>
      <c r="F43" t="s">
        <v>16</v>
      </c>
      <c r="G43" t="s">
        <v>15</v>
      </c>
      <c r="H43" t="s">
        <v>16</v>
      </c>
      <c r="I43" t="s">
        <v>15</v>
      </c>
      <c r="J43" t="s">
        <v>16</v>
      </c>
      <c r="K43" t="s">
        <v>17</v>
      </c>
      <c r="L43" t="s">
        <v>17</v>
      </c>
    </row>
    <row r="44" spans="1:12" x14ac:dyDescent="0.25">
      <c r="G44">
        <v>13.984999999999999</v>
      </c>
      <c r="H44">
        <v>543.83600000000001</v>
      </c>
    </row>
    <row r="45" spans="1:12" x14ac:dyDescent="0.25">
      <c r="A45">
        <f>ABS(B45)</f>
        <v>4.937208</v>
      </c>
      <c r="B45">
        <v>-4.937208</v>
      </c>
      <c r="C45">
        <f t="shared" ref="C45:C76" si="3">G45-I44</f>
        <v>42.831000000000003</v>
      </c>
      <c r="D45">
        <v>8014.4160000000002</v>
      </c>
      <c r="E45">
        <v>66.525000000000006</v>
      </c>
      <c r="F45">
        <v>543.57600000000002</v>
      </c>
      <c r="G45">
        <v>42.831000000000003</v>
      </c>
      <c r="H45">
        <v>543.69299999999998</v>
      </c>
      <c r="I45">
        <v>90.218999999999994</v>
      </c>
      <c r="J45">
        <v>543.31899999999996</v>
      </c>
      <c r="K45">
        <v>3.5000000000000003E-2</v>
      </c>
      <c r="L45">
        <v>-0.59099999999999997</v>
      </c>
    </row>
    <row r="46" spans="1:12" x14ac:dyDescent="0.25">
      <c r="A46">
        <f t="shared" ref="A46:A76" si="4">ABS(B46)</f>
        <v>10.850075</v>
      </c>
      <c r="B46">
        <v>-10.850075</v>
      </c>
      <c r="C46">
        <f t="shared" si="3"/>
        <v>102.53999999999999</v>
      </c>
      <c r="D46">
        <v>1508.193</v>
      </c>
      <c r="E46">
        <v>246.87100000000001</v>
      </c>
      <c r="F46">
        <v>541.61900000000003</v>
      </c>
      <c r="G46">
        <v>192.75899999999999</v>
      </c>
      <c r="H46">
        <v>542.20600000000002</v>
      </c>
      <c r="I46">
        <v>300.98200000000003</v>
      </c>
      <c r="J46">
        <v>544.91499999999996</v>
      </c>
      <c r="K46">
        <v>0.97099999999999997</v>
      </c>
      <c r="L46">
        <v>7.1760000000000002</v>
      </c>
    </row>
    <row r="47" spans="1:12" x14ac:dyDescent="0.25">
      <c r="A47">
        <f t="shared" si="4"/>
        <v>60.906607000000001</v>
      </c>
      <c r="B47">
        <v>60.906607000000001</v>
      </c>
      <c r="C47">
        <f t="shared" si="3"/>
        <v>154.70799999999997</v>
      </c>
      <c r="D47">
        <v>1079.777</v>
      </c>
      <c r="E47">
        <v>475.64</v>
      </c>
      <c r="F47">
        <v>555.553</v>
      </c>
      <c r="G47">
        <v>455.69</v>
      </c>
      <c r="H47">
        <v>554.33799999999997</v>
      </c>
      <c r="I47">
        <v>495.59</v>
      </c>
      <c r="J47">
        <v>556.03099999999995</v>
      </c>
      <c r="K47">
        <v>0.184</v>
      </c>
      <c r="L47">
        <v>-3.6949999999999998</v>
      </c>
    </row>
    <row r="48" spans="1:12" x14ac:dyDescent="0.25">
      <c r="A48">
        <f t="shared" si="4"/>
        <v>23.953859999999999</v>
      </c>
      <c r="B48">
        <v>23.953859999999999</v>
      </c>
      <c r="C48">
        <f t="shared" si="3"/>
        <v>34.661999999999978</v>
      </c>
      <c r="D48">
        <v>2974.422</v>
      </c>
      <c r="E48">
        <v>544.92600000000004</v>
      </c>
      <c r="F48">
        <v>557.21299999999997</v>
      </c>
      <c r="G48">
        <v>530.25199999999995</v>
      </c>
      <c r="H48">
        <v>556.86099999999999</v>
      </c>
      <c r="I48">
        <v>559.6</v>
      </c>
      <c r="J48">
        <v>557.41899999999998</v>
      </c>
      <c r="K48">
        <v>3.5999999999999997E-2</v>
      </c>
      <c r="L48">
        <v>-0.98699999999999999</v>
      </c>
    </row>
    <row r="49" spans="1:12" x14ac:dyDescent="0.25">
      <c r="A49">
        <f t="shared" si="4"/>
        <v>14.087133</v>
      </c>
      <c r="B49">
        <v>14.087133</v>
      </c>
      <c r="C49">
        <f t="shared" si="3"/>
        <v>16.106999999999971</v>
      </c>
      <c r="D49">
        <v>3689.0549999999998</v>
      </c>
      <c r="E49">
        <v>591.84900000000005</v>
      </c>
      <c r="F49">
        <v>557.87400000000002</v>
      </c>
      <c r="G49">
        <v>575.70699999999999</v>
      </c>
      <c r="H49">
        <v>557.64599999999996</v>
      </c>
      <c r="I49">
        <v>607.99199999999996</v>
      </c>
      <c r="J49">
        <v>558.24199999999996</v>
      </c>
      <c r="K49">
        <v>3.5000000000000003E-2</v>
      </c>
      <c r="L49">
        <v>0.875</v>
      </c>
    </row>
    <row r="50" spans="1:12" x14ac:dyDescent="0.25">
      <c r="A50">
        <f t="shared" si="4"/>
        <v>22.838908</v>
      </c>
      <c r="B50">
        <v>22.838908</v>
      </c>
      <c r="C50">
        <f t="shared" si="3"/>
        <v>33.02800000000002</v>
      </c>
      <c r="D50">
        <v>2314.1190000000001</v>
      </c>
      <c r="E50">
        <v>655.56100000000004</v>
      </c>
      <c r="F50">
        <v>559.32899999999995</v>
      </c>
      <c r="G50">
        <v>641.02</v>
      </c>
      <c r="H50">
        <v>558.99699999999996</v>
      </c>
      <c r="I50">
        <v>670.10199999999998</v>
      </c>
      <c r="J50">
        <v>559.47799999999995</v>
      </c>
      <c r="K50">
        <v>4.5999999999999999E-2</v>
      </c>
      <c r="L50">
        <v>-1.2569999999999999</v>
      </c>
    </row>
    <row r="51" spans="1:12" x14ac:dyDescent="0.25">
      <c r="A51">
        <f t="shared" si="4"/>
        <v>10.271671</v>
      </c>
      <c r="B51">
        <v>10.271671</v>
      </c>
      <c r="C51">
        <f t="shared" si="3"/>
        <v>26.73700000000008</v>
      </c>
      <c r="D51">
        <v>1891.4190000000001</v>
      </c>
      <c r="E51">
        <v>710.85699999999997</v>
      </c>
      <c r="F51">
        <v>559.89700000000005</v>
      </c>
      <c r="G51">
        <v>696.83900000000006</v>
      </c>
      <c r="H51">
        <v>559.75300000000004</v>
      </c>
      <c r="I51">
        <v>724.875</v>
      </c>
      <c r="J51">
        <v>559.83299999999997</v>
      </c>
      <c r="K51">
        <v>5.1999999999999998E-2</v>
      </c>
      <c r="L51">
        <v>-1.482</v>
      </c>
    </row>
    <row r="52" spans="1:12" x14ac:dyDescent="0.25">
      <c r="A52">
        <f t="shared" si="4"/>
        <v>4.5513260000000004</v>
      </c>
      <c r="B52">
        <v>-4.5513260000000004</v>
      </c>
      <c r="C52">
        <f t="shared" si="3"/>
        <v>33.597999999999956</v>
      </c>
      <c r="D52">
        <v>1513.1310000000001</v>
      </c>
      <c r="E52">
        <v>773.56899999999996</v>
      </c>
      <c r="F52">
        <v>559.61099999999999</v>
      </c>
      <c r="G52">
        <v>758.47299999999996</v>
      </c>
      <c r="H52">
        <v>559.67999999999995</v>
      </c>
      <c r="I52">
        <v>788.66399999999999</v>
      </c>
      <c r="J52">
        <v>559.24099999999999</v>
      </c>
      <c r="K52">
        <v>7.4999999999999997E-2</v>
      </c>
      <c r="L52">
        <v>-1.9950000000000001</v>
      </c>
    </row>
    <row r="53" spans="1:12" x14ac:dyDescent="0.25">
      <c r="A53">
        <f t="shared" si="4"/>
        <v>24.504010999999998</v>
      </c>
      <c r="B53">
        <v>-24.504010999999998</v>
      </c>
      <c r="C53">
        <f t="shared" si="3"/>
        <v>2.9690000000000509</v>
      </c>
      <c r="D53">
        <v>2912.6329999999998</v>
      </c>
      <c r="E53">
        <v>807.06899999999996</v>
      </c>
      <c r="F53">
        <v>558.79</v>
      </c>
      <c r="G53">
        <v>791.63300000000004</v>
      </c>
      <c r="H53">
        <v>559.16899999999998</v>
      </c>
      <c r="I53">
        <v>822.50599999999997</v>
      </c>
      <c r="J53">
        <v>558.57600000000002</v>
      </c>
      <c r="K53">
        <v>4.1000000000000002E-2</v>
      </c>
      <c r="L53">
        <v>1.06</v>
      </c>
    </row>
    <row r="54" spans="1:12" x14ac:dyDescent="0.25">
      <c r="A54">
        <f t="shared" si="4"/>
        <v>13.904311999999999</v>
      </c>
      <c r="B54">
        <v>-13.904311999999999</v>
      </c>
      <c r="C54">
        <f t="shared" si="3"/>
        <v>55.889999999999986</v>
      </c>
      <c r="D54">
        <v>555.23699999999997</v>
      </c>
      <c r="E54">
        <v>892.41499999999996</v>
      </c>
      <c r="F54">
        <v>557.60400000000004</v>
      </c>
      <c r="G54">
        <v>878.39599999999996</v>
      </c>
      <c r="H54">
        <v>557.79899999999998</v>
      </c>
      <c r="I54">
        <v>906.43399999999997</v>
      </c>
      <c r="J54">
        <v>558.11699999999996</v>
      </c>
      <c r="K54">
        <v>0.17699999999999999</v>
      </c>
      <c r="L54">
        <v>5.05</v>
      </c>
    </row>
    <row r="55" spans="1:12" x14ac:dyDescent="0.25">
      <c r="A55">
        <f t="shared" si="4"/>
        <v>36.593581999999998</v>
      </c>
      <c r="B55">
        <v>36.593581999999998</v>
      </c>
      <c r="C55">
        <f t="shared" si="3"/>
        <v>3.59800000000007</v>
      </c>
      <c r="D55">
        <v>509.87799999999999</v>
      </c>
      <c r="E55">
        <v>928.32299999999998</v>
      </c>
      <c r="F55">
        <v>558.91800000000001</v>
      </c>
      <c r="G55">
        <v>910.03200000000004</v>
      </c>
      <c r="H55">
        <v>558.24800000000005</v>
      </c>
      <c r="I55">
        <v>946.61400000000003</v>
      </c>
      <c r="J55">
        <v>558.27499999999998</v>
      </c>
      <c r="K55">
        <v>0.32800000000000001</v>
      </c>
      <c r="L55">
        <v>-7.1749999999999998</v>
      </c>
    </row>
    <row r="56" spans="1:12" x14ac:dyDescent="0.25">
      <c r="A56">
        <f t="shared" si="4"/>
        <v>35.152619999999999</v>
      </c>
      <c r="B56">
        <v>-35.152619999999999</v>
      </c>
      <c r="C56">
        <f t="shared" si="3"/>
        <v>41.201999999999998</v>
      </c>
      <c r="D56">
        <v>1804.905</v>
      </c>
      <c r="E56">
        <v>999.66899999999998</v>
      </c>
      <c r="F56">
        <v>556.41</v>
      </c>
      <c r="G56">
        <v>987.81600000000003</v>
      </c>
      <c r="H56">
        <v>556.82600000000002</v>
      </c>
      <c r="I56">
        <v>1011.523</v>
      </c>
      <c r="J56">
        <v>556.149</v>
      </c>
      <c r="K56">
        <v>3.9E-2</v>
      </c>
      <c r="L56">
        <v>1.3129999999999999</v>
      </c>
    </row>
    <row r="57" spans="1:12" x14ac:dyDescent="0.25">
      <c r="A57">
        <f t="shared" si="4"/>
        <v>22.017703000000001</v>
      </c>
      <c r="B57">
        <v>-22.017703000000001</v>
      </c>
      <c r="C57">
        <f t="shared" si="3"/>
        <v>39.925000000000068</v>
      </c>
      <c r="D57">
        <v>1386.1990000000001</v>
      </c>
      <c r="E57">
        <v>1066.327</v>
      </c>
      <c r="F57">
        <v>554.94200000000001</v>
      </c>
      <c r="G57">
        <v>1051.4480000000001</v>
      </c>
      <c r="H57">
        <v>555.27</v>
      </c>
      <c r="I57">
        <v>1081.2059999999999</v>
      </c>
      <c r="J57">
        <v>554.93399999999997</v>
      </c>
      <c r="K57">
        <v>0.08</v>
      </c>
      <c r="L57">
        <v>2.1469999999999998</v>
      </c>
    </row>
    <row r="58" spans="1:12" x14ac:dyDescent="0.25">
      <c r="A58">
        <f t="shared" si="4"/>
        <v>0.55048299999999994</v>
      </c>
      <c r="B58">
        <v>-0.55048299999999994</v>
      </c>
      <c r="C58">
        <f t="shared" si="3"/>
        <v>6.8510000000001128</v>
      </c>
      <c r="D58">
        <v>0</v>
      </c>
      <c r="E58">
        <v>1088.057</v>
      </c>
      <c r="F58">
        <v>554.92999999999995</v>
      </c>
      <c r="G58">
        <v>1088.057</v>
      </c>
      <c r="H58">
        <v>554.92999999999995</v>
      </c>
      <c r="I58">
        <v>1088.057</v>
      </c>
      <c r="J58">
        <v>554.92999999999995</v>
      </c>
      <c r="K58">
        <v>0</v>
      </c>
      <c r="L58">
        <v>5.8259999999999996</v>
      </c>
    </row>
    <row r="59" spans="1:12" x14ac:dyDescent="0.25">
      <c r="A59">
        <f t="shared" si="4"/>
        <v>57.71</v>
      </c>
      <c r="B59">
        <v>57.71</v>
      </c>
      <c r="C59">
        <f t="shared" si="3"/>
        <v>36.45900000000006</v>
      </c>
      <c r="D59">
        <v>2438.1680000000001</v>
      </c>
      <c r="E59">
        <v>1163.0999999999999</v>
      </c>
      <c r="F59">
        <v>559.26099999999997</v>
      </c>
      <c r="G59">
        <v>1124.5160000000001</v>
      </c>
      <c r="H59">
        <v>557.03399999999999</v>
      </c>
      <c r="I59">
        <v>1201.684</v>
      </c>
      <c r="J59">
        <v>560.26599999999996</v>
      </c>
      <c r="K59">
        <v>0.30499999999999999</v>
      </c>
      <c r="L59">
        <v>-3.165</v>
      </c>
    </row>
    <row r="60" spans="1:12" x14ac:dyDescent="0.25">
      <c r="A60">
        <f t="shared" si="4"/>
        <v>26.06</v>
      </c>
      <c r="B60">
        <v>26.06</v>
      </c>
      <c r="C60">
        <f t="shared" si="3"/>
        <v>136.19299999999998</v>
      </c>
      <c r="D60">
        <v>1999.9079999999999</v>
      </c>
      <c r="E60">
        <v>1356.9760000000001</v>
      </c>
      <c r="F60">
        <v>564.31299999999999</v>
      </c>
      <c r="G60">
        <v>1337.877</v>
      </c>
      <c r="H60">
        <v>563.81600000000003</v>
      </c>
      <c r="I60">
        <v>1376.075</v>
      </c>
      <c r="J60">
        <v>564.44600000000003</v>
      </c>
      <c r="K60">
        <v>9.0999999999999998E-2</v>
      </c>
      <c r="L60">
        <v>-1.91</v>
      </c>
    </row>
    <row r="61" spans="1:12" x14ac:dyDescent="0.25">
      <c r="A61">
        <f t="shared" si="4"/>
        <v>6.96</v>
      </c>
      <c r="B61">
        <v>6.96</v>
      </c>
      <c r="C61">
        <f t="shared" si="3"/>
        <v>3.5480000000000018</v>
      </c>
      <c r="D61">
        <v>571.97900000000004</v>
      </c>
      <c r="E61">
        <v>1387.1130000000001</v>
      </c>
      <c r="F61">
        <v>564.52300000000002</v>
      </c>
      <c r="G61">
        <v>1379.623</v>
      </c>
      <c r="H61">
        <v>564.471</v>
      </c>
      <c r="I61">
        <v>1394.6030000000001</v>
      </c>
      <c r="J61">
        <v>564.77099999999996</v>
      </c>
      <c r="K61">
        <v>4.9000000000000002E-2</v>
      </c>
      <c r="L61">
        <v>2.6190000000000002</v>
      </c>
    </row>
    <row r="62" spans="1:12" x14ac:dyDescent="0.25">
      <c r="A62">
        <f t="shared" si="4"/>
        <v>33.15</v>
      </c>
      <c r="B62">
        <v>33.15</v>
      </c>
      <c r="C62">
        <f t="shared" si="3"/>
        <v>64.751999999999953</v>
      </c>
      <c r="D62">
        <v>1845.079</v>
      </c>
      <c r="E62">
        <v>1477.5840000000001</v>
      </c>
      <c r="F62">
        <v>567.52200000000005</v>
      </c>
      <c r="G62">
        <v>1459.355</v>
      </c>
      <c r="H62">
        <v>566.91800000000001</v>
      </c>
      <c r="I62">
        <v>1495.8140000000001</v>
      </c>
      <c r="J62">
        <v>567.76599999999996</v>
      </c>
      <c r="K62">
        <v>0.09</v>
      </c>
      <c r="L62">
        <v>-1.976</v>
      </c>
    </row>
    <row r="63" spans="1:12" x14ac:dyDescent="0.25">
      <c r="A63">
        <f t="shared" si="4"/>
        <v>13.39</v>
      </c>
      <c r="B63">
        <v>13.39</v>
      </c>
      <c r="C63">
        <f t="shared" si="3"/>
        <v>27.930999999999813</v>
      </c>
      <c r="D63">
        <v>5255.1440000000002</v>
      </c>
      <c r="E63">
        <v>1569.9639999999999</v>
      </c>
      <c r="F63">
        <v>568.75900000000001</v>
      </c>
      <c r="G63">
        <v>1523.7449999999999</v>
      </c>
      <c r="H63">
        <v>568.14</v>
      </c>
      <c r="I63">
        <v>1616.183</v>
      </c>
      <c r="J63">
        <v>570.19100000000003</v>
      </c>
      <c r="K63">
        <v>0.20300000000000001</v>
      </c>
      <c r="L63">
        <v>1.7589999999999999</v>
      </c>
    </row>
    <row r="64" spans="1:12" x14ac:dyDescent="0.25">
      <c r="A64">
        <f t="shared" si="4"/>
        <v>30.98</v>
      </c>
      <c r="B64">
        <v>30.98</v>
      </c>
      <c r="C64">
        <f t="shared" si="3"/>
        <v>17.854000000000042</v>
      </c>
      <c r="D64">
        <v>2078.8220000000001</v>
      </c>
      <c r="E64">
        <v>1652.809</v>
      </c>
      <c r="F64">
        <v>571.32600000000002</v>
      </c>
      <c r="G64">
        <v>1634.037</v>
      </c>
      <c r="H64">
        <v>570.74400000000003</v>
      </c>
      <c r="I64">
        <v>1671.58</v>
      </c>
      <c r="J64">
        <v>571.56799999999998</v>
      </c>
      <c r="K64">
        <v>8.5000000000000006E-2</v>
      </c>
      <c r="L64">
        <v>-1.806</v>
      </c>
    </row>
    <row r="65" spans="1:12" x14ac:dyDescent="0.25">
      <c r="A65">
        <f t="shared" si="4"/>
        <v>12.92</v>
      </c>
      <c r="B65">
        <v>12.92</v>
      </c>
      <c r="C65">
        <f t="shared" si="3"/>
        <v>172.673</v>
      </c>
      <c r="D65">
        <v>8086.7139999999999</v>
      </c>
      <c r="E65">
        <v>1933.328</v>
      </c>
      <c r="F65">
        <v>574.95000000000005</v>
      </c>
      <c r="G65">
        <v>1844.2529999999999</v>
      </c>
      <c r="H65">
        <v>573.79899999999998</v>
      </c>
      <c r="I65">
        <v>2022.403</v>
      </c>
      <c r="J65">
        <v>578.06299999999999</v>
      </c>
      <c r="K65">
        <v>0.49099999999999999</v>
      </c>
      <c r="L65">
        <v>2.2029999999999998</v>
      </c>
    </row>
    <row r="66" spans="1:12" x14ac:dyDescent="0.25">
      <c r="A66">
        <f t="shared" si="4"/>
        <v>34.950000000000003</v>
      </c>
      <c r="B66">
        <v>34.950000000000003</v>
      </c>
      <c r="C66">
        <f t="shared" si="3"/>
        <v>72.180000000000064</v>
      </c>
      <c r="D66">
        <v>4902.8639999999996</v>
      </c>
      <c r="E66">
        <v>2160.6</v>
      </c>
      <c r="F66">
        <v>582.89300000000003</v>
      </c>
      <c r="G66">
        <v>2094.5830000000001</v>
      </c>
      <c r="H66">
        <v>580.58600000000001</v>
      </c>
      <c r="I66">
        <v>2226.6170000000002</v>
      </c>
      <c r="J66">
        <v>583.423</v>
      </c>
      <c r="K66">
        <v>0.44400000000000001</v>
      </c>
      <c r="L66">
        <v>-2.6930000000000001</v>
      </c>
    </row>
    <row r="67" spans="1:12" x14ac:dyDescent="0.25">
      <c r="A67">
        <f t="shared" si="4"/>
        <v>8.02</v>
      </c>
      <c r="B67">
        <v>8.02</v>
      </c>
      <c r="C67">
        <f t="shared" si="3"/>
        <v>38.856999999999971</v>
      </c>
      <c r="D67">
        <v>10155</v>
      </c>
      <c r="E67">
        <v>2315.9450000000002</v>
      </c>
      <c r="F67">
        <v>584.13900000000001</v>
      </c>
      <c r="G67">
        <v>2265.4740000000002</v>
      </c>
      <c r="H67">
        <v>583.73400000000004</v>
      </c>
      <c r="I67">
        <v>2366.415</v>
      </c>
      <c r="J67">
        <v>585.04499999999996</v>
      </c>
      <c r="K67">
        <v>0.125</v>
      </c>
      <c r="L67">
        <v>0.99399999999999999</v>
      </c>
    </row>
    <row r="68" spans="1:12" x14ac:dyDescent="0.25">
      <c r="A68">
        <f t="shared" si="4"/>
        <v>17.96</v>
      </c>
      <c r="B68">
        <v>17.96</v>
      </c>
      <c r="C68">
        <f t="shared" si="3"/>
        <v>42.684999999999945</v>
      </c>
      <c r="D68">
        <v>3019.1729999999998</v>
      </c>
      <c r="E68">
        <v>2447.6089999999999</v>
      </c>
      <c r="F68">
        <v>586.50400000000002</v>
      </c>
      <c r="G68">
        <v>2409.1</v>
      </c>
      <c r="H68">
        <v>585.81200000000001</v>
      </c>
      <c r="I68">
        <v>2486.1190000000001</v>
      </c>
      <c r="J68">
        <v>588.178</v>
      </c>
      <c r="K68">
        <v>0.246</v>
      </c>
      <c r="L68">
        <v>2.5510000000000002</v>
      </c>
    </row>
    <row r="69" spans="1:12" x14ac:dyDescent="0.25">
      <c r="A69">
        <f t="shared" si="4"/>
        <v>43.47</v>
      </c>
      <c r="B69">
        <v>43.47</v>
      </c>
      <c r="C69">
        <f t="shared" si="3"/>
        <v>5.1900000000000546</v>
      </c>
      <c r="D69">
        <v>1000.034</v>
      </c>
      <c r="E69">
        <v>2510.5450000000001</v>
      </c>
      <c r="F69">
        <v>589.23900000000003</v>
      </c>
      <c r="G69">
        <v>2491.3090000000002</v>
      </c>
      <c r="H69">
        <v>588.40300000000002</v>
      </c>
      <c r="I69">
        <v>2529.7800000000002</v>
      </c>
      <c r="J69">
        <v>589.33600000000001</v>
      </c>
      <c r="K69">
        <v>0.185</v>
      </c>
      <c r="L69">
        <v>-3.847</v>
      </c>
    </row>
    <row r="70" spans="1:12" x14ac:dyDescent="0.25">
      <c r="A70">
        <f t="shared" si="4"/>
        <v>5</v>
      </c>
      <c r="B70">
        <v>5</v>
      </c>
      <c r="C70">
        <f t="shared" si="3"/>
        <v>155.76699999999983</v>
      </c>
      <c r="D70">
        <v>1000.016</v>
      </c>
      <c r="E70">
        <v>2725.547</v>
      </c>
      <c r="F70">
        <v>590.31399999999996</v>
      </c>
      <c r="G70">
        <v>2685.547</v>
      </c>
      <c r="H70">
        <v>590.11400000000003</v>
      </c>
      <c r="I70">
        <v>2765.5479999999998</v>
      </c>
      <c r="J70">
        <v>593.71400000000006</v>
      </c>
      <c r="K70">
        <v>0.8</v>
      </c>
      <c r="L70">
        <v>8</v>
      </c>
    </row>
    <row r="71" spans="1:12" x14ac:dyDescent="0.25">
      <c r="A71">
        <f t="shared" si="4"/>
        <v>85</v>
      </c>
      <c r="B71">
        <v>85</v>
      </c>
      <c r="C71">
        <f t="shared" si="3"/>
        <v>57.369000000000142</v>
      </c>
      <c r="D71">
        <v>700.20600000000002</v>
      </c>
      <c r="E71">
        <v>2844.4169999999999</v>
      </c>
      <c r="F71">
        <v>600.41800000000001</v>
      </c>
      <c r="G71">
        <v>2822.9169999999999</v>
      </c>
      <c r="H71">
        <v>598.59100000000001</v>
      </c>
      <c r="I71">
        <v>2865.9160000000002</v>
      </c>
      <c r="J71">
        <v>600.92600000000004</v>
      </c>
      <c r="K71">
        <v>0.33</v>
      </c>
      <c r="L71">
        <v>-6.141</v>
      </c>
    </row>
    <row r="72" spans="1:12" x14ac:dyDescent="0.25">
      <c r="A72">
        <f t="shared" si="4"/>
        <v>23.59</v>
      </c>
      <c r="B72">
        <v>23.59</v>
      </c>
      <c r="C72">
        <f t="shared" si="3"/>
        <v>79.065999999999804</v>
      </c>
      <c r="D72">
        <v>2013.585</v>
      </c>
      <c r="E72">
        <v>2967.212</v>
      </c>
      <c r="F72">
        <v>603.31500000000005</v>
      </c>
      <c r="G72">
        <v>2944.982</v>
      </c>
      <c r="H72">
        <v>602.79100000000005</v>
      </c>
      <c r="I72">
        <v>2989.442</v>
      </c>
      <c r="J72">
        <v>604.33000000000004</v>
      </c>
      <c r="K72">
        <v>0.123</v>
      </c>
      <c r="L72">
        <v>2.2080000000000002</v>
      </c>
    </row>
    <row r="73" spans="1:12" x14ac:dyDescent="0.25">
      <c r="A73">
        <f t="shared" si="4"/>
        <v>45.67</v>
      </c>
      <c r="B73">
        <v>45.67</v>
      </c>
      <c r="C73">
        <f t="shared" si="3"/>
        <v>77.460000000000036</v>
      </c>
      <c r="D73">
        <v>5001.8490000000002</v>
      </c>
      <c r="E73">
        <v>3094.8870000000002</v>
      </c>
      <c r="F73">
        <v>609.14599999999996</v>
      </c>
      <c r="G73">
        <v>3066.902</v>
      </c>
      <c r="H73">
        <v>607.86800000000005</v>
      </c>
      <c r="I73">
        <v>3122.873</v>
      </c>
      <c r="J73">
        <v>610.11099999999999</v>
      </c>
      <c r="K73">
        <v>7.8E-2</v>
      </c>
      <c r="L73">
        <v>-1.119</v>
      </c>
    </row>
    <row r="74" spans="1:12" x14ac:dyDescent="0.25">
      <c r="A74">
        <f t="shared" si="4"/>
        <v>34.479999999999997</v>
      </c>
      <c r="B74">
        <v>34.479999999999997</v>
      </c>
      <c r="C74">
        <f t="shared" si="3"/>
        <v>15.766999999999825</v>
      </c>
      <c r="D74">
        <v>500</v>
      </c>
      <c r="E74">
        <v>3151.27</v>
      </c>
      <c r="F74">
        <v>611.09</v>
      </c>
      <c r="G74">
        <v>3138.64</v>
      </c>
      <c r="H74">
        <v>610.65499999999997</v>
      </c>
      <c r="I74">
        <v>3163.9</v>
      </c>
      <c r="J74">
        <v>612.16399999999999</v>
      </c>
      <c r="K74">
        <v>0.16</v>
      </c>
      <c r="L74">
        <v>5.0519999999999996</v>
      </c>
    </row>
    <row r="75" spans="1:12" x14ac:dyDescent="0.25">
      <c r="A75">
        <f t="shared" si="4"/>
        <v>85</v>
      </c>
      <c r="B75">
        <v>85</v>
      </c>
      <c r="C75">
        <f t="shared" si="3"/>
        <v>123.65900000000011</v>
      </c>
      <c r="D75">
        <v>500</v>
      </c>
      <c r="E75">
        <v>3300.5770000000002</v>
      </c>
      <c r="F75">
        <v>623.78099999999995</v>
      </c>
      <c r="G75">
        <v>3287.5590000000002</v>
      </c>
      <c r="H75">
        <v>622.67499999999995</v>
      </c>
      <c r="I75">
        <v>3313.5940000000001</v>
      </c>
      <c r="J75">
        <v>624.21</v>
      </c>
      <c r="K75">
        <v>0.16900000000000001</v>
      </c>
      <c r="L75">
        <v>-5.2069999999999999</v>
      </c>
    </row>
    <row r="76" spans="1:12" x14ac:dyDescent="0.25">
      <c r="A76">
        <f t="shared" si="4"/>
        <v>32.93</v>
      </c>
      <c r="B76">
        <v>32.93</v>
      </c>
      <c r="C76">
        <f t="shared" si="3"/>
        <v>90.161000000000058</v>
      </c>
      <c r="D76">
        <v>500</v>
      </c>
      <c r="E76">
        <v>3411.8049999999998</v>
      </c>
      <c r="F76">
        <v>627.44399999999996</v>
      </c>
      <c r="G76">
        <v>3403.7550000000001</v>
      </c>
      <c r="H76">
        <v>627.17899999999997</v>
      </c>
      <c r="I76">
        <v>3419.855</v>
      </c>
      <c r="J76">
        <v>627.45000000000005</v>
      </c>
      <c r="K76">
        <v>6.5000000000000002E-2</v>
      </c>
      <c r="L76">
        <v>-3.22</v>
      </c>
    </row>
    <row r="77" spans="1:12" x14ac:dyDescent="0.25">
      <c r="B77">
        <v>0.72972700000000001</v>
      </c>
      <c r="I77">
        <v>3498.3519999999999</v>
      </c>
      <c r="J77">
        <v>627.50699999999995</v>
      </c>
    </row>
    <row r="78" spans="1:12" x14ac:dyDescent="0.25">
      <c r="A78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68"/>
  <sheetViews>
    <sheetView topLeftCell="A7" workbookViewId="0">
      <selection activeCell="A36" sqref="A36"/>
    </sheetView>
  </sheetViews>
  <sheetFormatPr baseColWidth="10" defaultRowHeight="15" x14ac:dyDescent="0.25"/>
  <cols>
    <col min="15" max="15" width="26.5703125" customWidth="1"/>
  </cols>
  <sheetData>
    <row r="1" spans="1:17" x14ac:dyDescent="0.25">
      <c r="A1" s="1" t="s">
        <v>44</v>
      </c>
    </row>
    <row r="2" spans="1:17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18</v>
      </c>
      <c r="J2" t="s">
        <v>7</v>
      </c>
      <c r="K2" t="s">
        <v>19</v>
      </c>
      <c r="L2" t="s">
        <v>8</v>
      </c>
      <c r="O2" s="1" t="s">
        <v>30</v>
      </c>
      <c r="P2" s="3" t="s">
        <v>20</v>
      </c>
      <c r="Q2" s="3" t="s">
        <v>21</v>
      </c>
    </row>
    <row r="3" spans="1:17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12</v>
      </c>
      <c r="H3" t="s">
        <v>13</v>
      </c>
      <c r="I3" t="s">
        <v>12</v>
      </c>
      <c r="J3" t="s">
        <v>13</v>
      </c>
      <c r="K3" t="s">
        <v>10</v>
      </c>
      <c r="L3" t="s">
        <v>14</v>
      </c>
      <c r="O3" s="1" t="s">
        <v>22</v>
      </c>
      <c r="P3">
        <f>SUMIFS(C6:C32,A6:A32,"&lt;25")</f>
        <v>914.66599999999994</v>
      </c>
      <c r="Q3" s="2">
        <f>P3/$P$7*100</f>
        <v>56.26622473862021</v>
      </c>
    </row>
    <row r="4" spans="1:17" x14ac:dyDescent="0.25">
      <c r="B4" t="s">
        <v>27</v>
      </c>
      <c r="C4" t="s">
        <v>29</v>
      </c>
      <c r="D4" t="s">
        <v>33</v>
      </c>
      <c r="E4" t="s">
        <v>34</v>
      </c>
      <c r="F4" t="s">
        <v>16</v>
      </c>
      <c r="G4" t="s">
        <v>15</v>
      </c>
      <c r="H4" t="s">
        <v>16</v>
      </c>
      <c r="I4" t="s">
        <v>15</v>
      </c>
      <c r="J4" t="s">
        <v>16</v>
      </c>
      <c r="K4" t="s">
        <v>17</v>
      </c>
      <c r="L4" t="s">
        <v>17</v>
      </c>
      <c r="O4" s="1" t="s">
        <v>23</v>
      </c>
      <c r="P4">
        <f>SUMIFS(C6:C32,A6:A32,"&gt;=25",A6:A32,"&lt;=35")</f>
        <v>187.76200000000017</v>
      </c>
      <c r="Q4" s="2">
        <f t="shared" ref="Q4:Q7" si="0">P4/$P$7*100</f>
        <v>11.550291460897002</v>
      </c>
    </row>
    <row r="5" spans="1:17" x14ac:dyDescent="0.25">
      <c r="G5">
        <v>0</v>
      </c>
      <c r="H5">
        <v>543.83600000000001</v>
      </c>
      <c r="O5" s="1" t="s">
        <v>24</v>
      </c>
      <c r="P5">
        <f>SUMIFS(C6:C32,A6:A32,"&gt;=35",A6:A32,"&lt;=50")</f>
        <v>151.44299999999998</v>
      </c>
      <c r="Q5" s="2">
        <f t="shared" si="0"/>
        <v>9.3161065056434378</v>
      </c>
    </row>
    <row r="6" spans="1:17" x14ac:dyDescent="0.25">
      <c r="A6">
        <f>ABS(B6)</f>
        <v>4.8036849999999998</v>
      </c>
      <c r="B6">
        <v>-4.8036849999999998</v>
      </c>
      <c r="C6">
        <f>G6-I5</f>
        <v>29</v>
      </c>
      <c r="D6">
        <v>8922.1810000000005</v>
      </c>
      <c r="E6">
        <v>54</v>
      </c>
      <c r="F6">
        <v>543.57600000000002</v>
      </c>
      <c r="G6">
        <v>29</v>
      </c>
      <c r="H6">
        <v>543.69600000000003</v>
      </c>
      <c r="I6">
        <v>79</v>
      </c>
      <c r="J6">
        <v>543.31600000000003</v>
      </c>
      <c r="K6">
        <v>3.5000000000000003E-2</v>
      </c>
      <c r="L6">
        <v>-0.56000000000000005</v>
      </c>
      <c r="O6" s="1" t="s">
        <v>25</v>
      </c>
      <c r="P6">
        <f>SUMIFS(C6:C32,A6:A32,"&gt;=50",A6:A32,"&lt;=85")</f>
        <v>371.73300000000035</v>
      </c>
      <c r="Q6" s="2">
        <f t="shared" si="0"/>
        <v>22.867377294839347</v>
      </c>
    </row>
    <row r="7" spans="1:17" x14ac:dyDescent="0.25">
      <c r="A7">
        <f t="shared" ref="A7:A32" si="1">ABS(B7)</f>
        <v>10.407696</v>
      </c>
      <c r="B7">
        <v>-10.407696</v>
      </c>
      <c r="C7">
        <f t="shared" ref="C7:C32" si="2">G7-I6</f>
        <v>106.881</v>
      </c>
      <c r="D7">
        <v>1500</v>
      </c>
      <c r="E7">
        <v>239.04499999999999</v>
      </c>
      <c r="F7">
        <v>541.65</v>
      </c>
      <c r="G7">
        <v>185.881</v>
      </c>
      <c r="H7">
        <v>542.20399999999995</v>
      </c>
      <c r="I7">
        <v>292.209</v>
      </c>
      <c r="J7">
        <v>544.86500000000001</v>
      </c>
      <c r="K7">
        <v>0.94199999999999995</v>
      </c>
      <c r="L7">
        <v>7.0890000000000004</v>
      </c>
      <c r="O7" s="1" t="s">
        <v>26</v>
      </c>
      <c r="P7">
        <f>SUM(P3:P6)</f>
        <v>1625.6040000000005</v>
      </c>
      <c r="Q7" s="2">
        <f t="shared" si="0"/>
        <v>100</v>
      </c>
    </row>
    <row r="8" spans="1:17" x14ac:dyDescent="0.25">
      <c r="A8">
        <f t="shared" si="1"/>
        <v>60.478085</v>
      </c>
      <c r="B8">
        <v>60.478085</v>
      </c>
      <c r="C8">
        <f t="shared" si="2"/>
        <v>159.887</v>
      </c>
      <c r="D8">
        <v>1000</v>
      </c>
      <c r="E8">
        <v>470.50799999999998</v>
      </c>
      <c r="F8">
        <v>555.649</v>
      </c>
      <c r="G8">
        <v>452.096</v>
      </c>
      <c r="H8">
        <v>554.53499999999997</v>
      </c>
      <c r="I8">
        <v>488.92</v>
      </c>
      <c r="J8">
        <v>556.08399999999995</v>
      </c>
      <c r="K8">
        <v>0.17</v>
      </c>
      <c r="L8">
        <v>-3.6819999999999999</v>
      </c>
    </row>
    <row r="9" spans="1:17" x14ac:dyDescent="0.25">
      <c r="A9">
        <f t="shared" si="1"/>
        <v>23.653500000000001</v>
      </c>
      <c r="B9">
        <v>23.653500000000001</v>
      </c>
      <c r="C9">
        <f t="shared" si="2"/>
        <v>32.743999999999971</v>
      </c>
      <c r="D9">
        <v>3135.9209999999998</v>
      </c>
      <c r="E9">
        <v>536.66399999999999</v>
      </c>
      <c r="F9">
        <v>557.21299999999997</v>
      </c>
      <c r="G9">
        <v>521.66399999999999</v>
      </c>
      <c r="H9">
        <v>556.85900000000004</v>
      </c>
      <c r="I9">
        <v>551.66399999999999</v>
      </c>
      <c r="J9">
        <v>557.42499999999995</v>
      </c>
      <c r="K9">
        <v>3.5999999999999997E-2</v>
      </c>
      <c r="L9">
        <v>-0.95699999999999996</v>
      </c>
      <c r="O9" s="1" t="s">
        <v>31</v>
      </c>
      <c r="P9" s="3" t="s">
        <v>20</v>
      </c>
      <c r="Q9" s="3" t="s">
        <v>21</v>
      </c>
    </row>
    <row r="10" spans="1:17" x14ac:dyDescent="0.25">
      <c r="A10">
        <f t="shared" si="1"/>
        <v>14.086933</v>
      </c>
      <c r="B10">
        <v>14.086933</v>
      </c>
      <c r="C10">
        <f t="shared" si="2"/>
        <v>15.772000000000048</v>
      </c>
      <c r="D10">
        <v>3661.8910000000001</v>
      </c>
      <c r="E10">
        <v>582.43600000000004</v>
      </c>
      <c r="F10">
        <v>557.85799999999995</v>
      </c>
      <c r="G10">
        <v>567.43600000000004</v>
      </c>
      <c r="H10">
        <v>557.64700000000005</v>
      </c>
      <c r="I10">
        <v>597.43600000000004</v>
      </c>
      <c r="J10">
        <v>558.19200000000001</v>
      </c>
      <c r="K10">
        <v>3.1E-2</v>
      </c>
      <c r="L10">
        <v>0.81899999999999995</v>
      </c>
      <c r="O10" s="1" t="s">
        <v>22</v>
      </c>
      <c r="P10">
        <f>SUMIFS(C40:C66,A40:A66,"&lt;25")</f>
        <v>918.35799999999983</v>
      </c>
      <c r="Q10" s="2">
        <f>P10/$P$14*100</f>
        <v>56.907931224016416</v>
      </c>
    </row>
    <row r="11" spans="1:17" x14ac:dyDescent="0.25">
      <c r="A11">
        <f t="shared" si="1"/>
        <v>22.279420999999999</v>
      </c>
      <c r="B11">
        <v>22.279420999999999</v>
      </c>
      <c r="C11">
        <f t="shared" si="2"/>
        <v>36.126999999999953</v>
      </c>
      <c r="D11">
        <v>2695.48</v>
      </c>
      <c r="E11">
        <v>648.56299999999999</v>
      </c>
      <c r="F11">
        <v>559.33199999999999</v>
      </c>
      <c r="G11">
        <v>633.56299999999999</v>
      </c>
      <c r="H11">
        <v>558.99699999999996</v>
      </c>
      <c r="I11">
        <v>663.56299999999999</v>
      </c>
      <c r="J11">
        <v>559.49900000000002</v>
      </c>
      <c r="K11">
        <v>4.2000000000000003E-2</v>
      </c>
      <c r="L11">
        <v>-1.113</v>
      </c>
      <c r="O11" s="1" t="s">
        <v>23</v>
      </c>
      <c r="P11">
        <f>SUMIFS(C40:C66,A40:A66,"&gt;=25",A40:A66,"&lt;=35")</f>
        <v>174.6239999999998</v>
      </c>
      <c r="Q11" s="2">
        <f>P11/$P$14*100</f>
        <v>10.82093321129955</v>
      </c>
    </row>
    <row r="12" spans="1:17" x14ac:dyDescent="0.25">
      <c r="A12">
        <f t="shared" si="1"/>
        <v>11.149675999999999</v>
      </c>
      <c r="B12">
        <v>11.149675999999999</v>
      </c>
      <c r="C12">
        <f t="shared" si="2"/>
        <v>21.33299999999997</v>
      </c>
      <c r="D12">
        <v>1872.8969999999999</v>
      </c>
      <c r="E12">
        <v>699.89599999999996</v>
      </c>
      <c r="F12">
        <v>559.904</v>
      </c>
      <c r="G12">
        <v>684.89599999999996</v>
      </c>
      <c r="H12">
        <v>559.73699999999997</v>
      </c>
      <c r="I12">
        <v>714.89599999999996</v>
      </c>
      <c r="J12">
        <v>559.83100000000002</v>
      </c>
      <c r="K12">
        <v>0.06</v>
      </c>
      <c r="L12">
        <v>-1.6020000000000001</v>
      </c>
      <c r="O12" s="1" t="s">
        <v>24</v>
      </c>
      <c r="P12">
        <f>SUMIFS(C40:C66,A40:A66,"&gt;=35",A40:A66,"&lt;=50")</f>
        <v>150.03700000000049</v>
      </c>
      <c r="Q12" s="2">
        <f>P12/$P$14*100</f>
        <v>9.2973494835976602</v>
      </c>
    </row>
    <row r="13" spans="1:17" x14ac:dyDescent="0.25">
      <c r="A13">
        <f t="shared" si="1"/>
        <v>4.8682860000000003</v>
      </c>
      <c r="B13">
        <v>-4.8682860000000003</v>
      </c>
      <c r="C13">
        <f t="shared" si="2"/>
        <v>102.76200000000006</v>
      </c>
      <c r="D13">
        <v>374.38400000000001</v>
      </c>
      <c r="E13">
        <v>832.65800000000002</v>
      </c>
      <c r="F13">
        <v>559.25800000000004</v>
      </c>
      <c r="G13">
        <v>817.65800000000002</v>
      </c>
      <c r="H13">
        <v>559.33100000000002</v>
      </c>
      <c r="I13">
        <v>847.65800000000002</v>
      </c>
      <c r="J13">
        <v>557.98299999999995</v>
      </c>
      <c r="K13">
        <v>0.3</v>
      </c>
      <c r="L13">
        <v>-8.0129999999999999</v>
      </c>
      <c r="M13" t="s">
        <v>38</v>
      </c>
      <c r="N13" t="s">
        <v>40</v>
      </c>
      <c r="O13" s="1" t="s">
        <v>25</v>
      </c>
      <c r="P13">
        <f>SUMIFS(C40:C66,A40:A66,"&gt;=50",A40:A66,"&lt;=85")</f>
        <v>370.74200000000047</v>
      </c>
      <c r="Q13" s="2">
        <f>P13/$P$14*100</f>
        <v>22.973786081086381</v>
      </c>
    </row>
    <row r="14" spans="1:17" x14ac:dyDescent="0.25">
      <c r="A14">
        <f t="shared" si="1"/>
        <v>85</v>
      </c>
      <c r="B14">
        <v>-85</v>
      </c>
      <c r="C14">
        <f t="shared" si="2"/>
        <v>0.30299999999999727</v>
      </c>
      <c r="D14">
        <v>383.28</v>
      </c>
      <c r="E14">
        <v>865.46100000000001</v>
      </c>
      <c r="F14">
        <v>556.46900000000005</v>
      </c>
      <c r="G14">
        <v>847.96100000000001</v>
      </c>
      <c r="H14">
        <v>557.95699999999999</v>
      </c>
      <c r="I14">
        <v>882.96100000000001</v>
      </c>
      <c r="J14">
        <v>556.58000000000004</v>
      </c>
      <c r="K14">
        <v>0.4</v>
      </c>
      <c r="L14">
        <v>9.1319999999999997</v>
      </c>
      <c r="N14">
        <f>SUMPRODUCT(A6:A13,C6:C13)/SUM(C6:C13)</f>
        <v>26.681665223711907</v>
      </c>
      <c r="O14" s="1" t="s">
        <v>26</v>
      </c>
      <c r="P14">
        <f>SUM(P10:P13)</f>
        <v>1613.7610000000004</v>
      </c>
      <c r="Q14" s="2">
        <f>P14/$P$14*100</f>
        <v>100</v>
      </c>
    </row>
    <row r="15" spans="1:17" x14ac:dyDescent="0.25">
      <c r="A15">
        <f t="shared" si="1"/>
        <v>6.3171670000000004</v>
      </c>
      <c r="B15">
        <v>6.3171670000000004</v>
      </c>
      <c r="C15">
        <f t="shared" si="2"/>
        <v>33.42999999999995</v>
      </c>
      <c r="D15">
        <v>500</v>
      </c>
      <c r="E15">
        <v>936.06200000000001</v>
      </c>
      <c r="F15">
        <v>556.91499999999996</v>
      </c>
      <c r="G15">
        <v>916.39099999999996</v>
      </c>
      <c r="H15">
        <v>556.79100000000005</v>
      </c>
      <c r="I15">
        <v>955.73199999999997</v>
      </c>
      <c r="J15">
        <v>558.58699999999999</v>
      </c>
      <c r="K15">
        <v>0.38700000000000001</v>
      </c>
      <c r="L15">
        <v>7.8680000000000003</v>
      </c>
    </row>
    <row r="16" spans="1:17" x14ac:dyDescent="0.25">
      <c r="A16">
        <f t="shared" si="1"/>
        <v>85</v>
      </c>
      <c r="B16">
        <v>85</v>
      </c>
      <c r="C16">
        <f t="shared" si="2"/>
        <v>34.285000000000082</v>
      </c>
      <c r="D16">
        <v>500</v>
      </c>
      <c r="E16">
        <v>1006.533</v>
      </c>
      <c r="F16">
        <v>562.90499999999997</v>
      </c>
      <c r="G16">
        <v>990.01700000000005</v>
      </c>
      <c r="H16">
        <v>561.50099999999998</v>
      </c>
      <c r="I16">
        <v>1023.049</v>
      </c>
      <c r="J16">
        <v>563.21799999999996</v>
      </c>
      <c r="K16">
        <v>0.27300000000000002</v>
      </c>
      <c r="L16">
        <v>-6.6059999999999999</v>
      </c>
      <c r="O16" s="1" t="s">
        <v>32</v>
      </c>
      <c r="P16" s="3" t="s">
        <v>20</v>
      </c>
      <c r="Q16" s="3" t="s">
        <v>21</v>
      </c>
    </row>
    <row r="17" spans="1:17" x14ac:dyDescent="0.25">
      <c r="A17">
        <f t="shared" si="1"/>
        <v>18.936167000000001</v>
      </c>
      <c r="B17">
        <v>18.936167000000001</v>
      </c>
      <c r="C17">
        <f t="shared" si="2"/>
        <v>20.038000000000011</v>
      </c>
      <c r="D17">
        <v>2000</v>
      </c>
      <c r="E17">
        <v>1069.3030000000001</v>
      </c>
      <c r="F17">
        <v>564.09400000000005</v>
      </c>
      <c r="G17">
        <v>1043.087</v>
      </c>
      <c r="H17">
        <v>563.59799999999996</v>
      </c>
      <c r="I17">
        <v>1095.519</v>
      </c>
      <c r="J17">
        <v>565.27800000000002</v>
      </c>
      <c r="K17">
        <v>0.17199999999999999</v>
      </c>
      <c r="L17">
        <v>2.6219999999999999</v>
      </c>
      <c r="O17" s="1" t="s">
        <v>22</v>
      </c>
      <c r="P17">
        <f>P3+P10</f>
        <v>1833.0239999999999</v>
      </c>
      <c r="Q17" s="2">
        <f>P17/$P$21*100</f>
        <v>56.58590495359428</v>
      </c>
    </row>
    <row r="18" spans="1:17" x14ac:dyDescent="0.25">
      <c r="A18">
        <f t="shared" si="1"/>
        <v>45.152275000000003</v>
      </c>
      <c r="B18">
        <v>45.152275000000003</v>
      </c>
      <c r="C18">
        <f t="shared" si="2"/>
        <v>68.587999999999965</v>
      </c>
      <c r="D18">
        <v>2500</v>
      </c>
      <c r="E18">
        <v>1229.6880000000001</v>
      </c>
      <c r="F18">
        <v>571.33600000000001</v>
      </c>
      <c r="G18">
        <v>1164.107</v>
      </c>
      <c r="H18">
        <v>568.375</v>
      </c>
      <c r="I18">
        <v>1295.268</v>
      </c>
      <c r="J18">
        <v>570.85599999999999</v>
      </c>
      <c r="K18">
        <v>0.86</v>
      </c>
      <c r="L18">
        <v>-5.2460000000000004</v>
      </c>
      <c r="O18" s="1" t="s">
        <v>23</v>
      </c>
      <c r="P18">
        <f>P4+P11</f>
        <v>362.38599999999997</v>
      </c>
      <c r="Q18" s="2">
        <f>P18/$P$21*100</f>
        <v>11.186945589644882</v>
      </c>
    </row>
    <row r="19" spans="1:17" x14ac:dyDescent="0.25">
      <c r="A19">
        <f t="shared" si="1"/>
        <v>7.3120200000000004</v>
      </c>
      <c r="B19">
        <v>-7.3120200000000004</v>
      </c>
      <c r="C19">
        <f t="shared" si="2"/>
        <v>31.495999999999867</v>
      </c>
      <c r="D19">
        <v>1036.6510000000001</v>
      </c>
      <c r="E19">
        <v>1341.7639999999999</v>
      </c>
      <c r="F19">
        <v>570.51599999999996</v>
      </c>
      <c r="G19">
        <v>1326.7639999999999</v>
      </c>
      <c r="H19">
        <v>570.62599999999998</v>
      </c>
      <c r="I19">
        <v>1356.7639999999999</v>
      </c>
      <c r="J19">
        <v>570.84100000000001</v>
      </c>
      <c r="K19">
        <v>0.109</v>
      </c>
      <c r="L19">
        <v>2.8940000000000001</v>
      </c>
      <c r="O19" s="1" t="s">
        <v>24</v>
      </c>
      <c r="P19">
        <f>P5+P12</f>
        <v>301.48000000000047</v>
      </c>
      <c r="Q19" s="2">
        <f>P19/$P$21*100</f>
        <v>9.3067622821139455</v>
      </c>
    </row>
    <row r="20" spans="1:17" x14ac:dyDescent="0.25">
      <c r="A20">
        <f t="shared" si="1"/>
        <v>21.627316</v>
      </c>
      <c r="B20">
        <v>21.627316</v>
      </c>
      <c r="C20">
        <f t="shared" si="2"/>
        <v>34.637000000000171</v>
      </c>
      <c r="D20">
        <v>3445.3789999999999</v>
      </c>
      <c r="E20">
        <v>1406.4010000000001</v>
      </c>
      <c r="F20">
        <v>571.91399999999999</v>
      </c>
      <c r="G20">
        <v>1391.4010000000001</v>
      </c>
      <c r="H20">
        <v>571.59</v>
      </c>
      <c r="I20">
        <v>1421.4010000000001</v>
      </c>
      <c r="J20">
        <v>572.10799999999995</v>
      </c>
      <c r="K20">
        <v>3.3000000000000002E-2</v>
      </c>
      <c r="L20">
        <v>-0.871</v>
      </c>
      <c r="M20" t="s">
        <v>41</v>
      </c>
      <c r="N20" t="s">
        <v>42</v>
      </c>
      <c r="O20" s="1" t="s">
        <v>25</v>
      </c>
      <c r="P20">
        <f>P6+P13</f>
        <v>742.47500000000082</v>
      </c>
      <c r="Q20" s="2">
        <f>P20/$P$21*100</f>
        <v>22.920387174646901</v>
      </c>
    </row>
    <row r="21" spans="1:17" x14ac:dyDescent="0.25">
      <c r="A21">
        <f t="shared" si="1"/>
        <v>12.92</v>
      </c>
      <c r="B21">
        <v>12.92</v>
      </c>
      <c r="C21">
        <f t="shared" si="2"/>
        <v>132.86400000000003</v>
      </c>
      <c r="D21">
        <v>8000</v>
      </c>
      <c r="E21">
        <v>1642.385</v>
      </c>
      <c r="F21">
        <v>574.96299999999997</v>
      </c>
      <c r="G21">
        <v>1554.2650000000001</v>
      </c>
      <c r="H21">
        <v>573.82500000000005</v>
      </c>
      <c r="I21">
        <v>1730.5050000000001</v>
      </c>
      <c r="J21">
        <v>578.04300000000001</v>
      </c>
      <c r="K21">
        <v>0.48499999999999999</v>
      </c>
      <c r="L21">
        <v>2.2029999999999998</v>
      </c>
      <c r="N21">
        <f>SUMPRODUCT(A14:A19,C14:C19)/SUM(C14:C19)</f>
        <v>36.450565678622347</v>
      </c>
      <c r="O21" s="1" t="s">
        <v>26</v>
      </c>
      <c r="P21">
        <f>P7+P14</f>
        <v>3239.3650000000007</v>
      </c>
      <c r="Q21" s="2">
        <f>P21/$P$21*100</f>
        <v>100</v>
      </c>
    </row>
    <row r="22" spans="1:17" x14ac:dyDescent="0.25">
      <c r="A22">
        <f t="shared" si="1"/>
        <v>34.950000000000003</v>
      </c>
      <c r="B22">
        <v>34.950000000000003</v>
      </c>
      <c r="C22">
        <f t="shared" si="2"/>
        <v>71.327999999999975</v>
      </c>
      <c r="D22">
        <v>5000</v>
      </c>
      <c r="E22">
        <v>1869.1579999999999</v>
      </c>
      <c r="F22">
        <v>582.88900000000001</v>
      </c>
      <c r="G22">
        <v>1801.8330000000001</v>
      </c>
      <c r="H22">
        <v>580.53599999999994</v>
      </c>
      <c r="I22">
        <v>1936.4829999999999</v>
      </c>
      <c r="J22">
        <v>583.42899999999997</v>
      </c>
      <c r="K22">
        <v>0.45300000000000001</v>
      </c>
      <c r="L22">
        <v>-2.6930000000000001</v>
      </c>
    </row>
    <row r="23" spans="1:17" x14ac:dyDescent="0.25">
      <c r="A23">
        <f t="shared" si="1"/>
        <v>8.02</v>
      </c>
      <c r="B23">
        <v>8.02</v>
      </c>
      <c r="C23">
        <f t="shared" si="2"/>
        <v>37.880000000000109</v>
      </c>
      <c r="D23">
        <v>10000</v>
      </c>
      <c r="E23">
        <v>2024.0630000000001</v>
      </c>
      <c r="F23">
        <v>584.13099999999997</v>
      </c>
      <c r="G23">
        <v>1974.3630000000001</v>
      </c>
      <c r="H23">
        <v>583.73199999999997</v>
      </c>
      <c r="I23">
        <v>2073.7629999999999</v>
      </c>
      <c r="J23">
        <v>585.024</v>
      </c>
      <c r="K23">
        <v>0.124</v>
      </c>
      <c r="L23">
        <v>0.99399999999999999</v>
      </c>
    </row>
    <row r="24" spans="1:17" x14ac:dyDescent="0.25">
      <c r="A24">
        <f t="shared" si="1"/>
        <v>17.96</v>
      </c>
      <c r="B24">
        <v>17.96</v>
      </c>
      <c r="C24">
        <f t="shared" si="2"/>
        <v>44.719000000000051</v>
      </c>
      <c r="D24">
        <v>3000</v>
      </c>
      <c r="E24">
        <v>2156.7469999999998</v>
      </c>
      <c r="F24">
        <v>586.51400000000001</v>
      </c>
      <c r="G24">
        <v>2118.482</v>
      </c>
      <c r="H24">
        <v>585.827</v>
      </c>
      <c r="I24">
        <v>2195.0120000000002</v>
      </c>
      <c r="J24">
        <v>588.17700000000002</v>
      </c>
      <c r="K24">
        <v>0.24399999999999999</v>
      </c>
      <c r="L24">
        <v>2.5510000000000002</v>
      </c>
    </row>
    <row r="25" spans="1:17" x14ac:dyDescent="0.25">
      <c r="A25">
        <f t="shared" si="1"/>
        <v>43.47</v>
      </c>
      <c r="B25">
        <v>43.47</v>
      </c>
      <c r="C25">
        <f t="shared" si="2"/>
        <v>5.194999999999709</v>
      </c>
      <c r="D25">
        <v>1000</v>
      </c>
      <c r="E25">
        <v>2219.442</v>
      </c>
      <c r="F25">
        <v>589.23900000000003</v>
      </c>
      <c r="G25">
        <v>2200.2069999999999</v>
      </c>
      <c r="H25">
        <v>588.40300000000002</v>
      </c>
      <c r="I25">
        <v>2238.6770000000001</v>
      </c>
      <c r="J25">
        <v>589.33600000000001</v>
      </c>
      <c r="K25">
        <v>0.185</v>
      </c>
      <c r="L25">
        <v>-3.847</v>
      </c>
    </row>
    <row r="26" spans="1:17" x14ac:dyDescent="0.25">
      <c r="A26">
        <f t="shared" si="1"/>
        <v>5</v>
      </c>
      <c r="B26">
        <v>5</v>
      </c>
      <c r="C26">
        <f t="shared" si="2"/>
        <v>155.76699999999983</v>
      </c>
      <c r="D26">
        <v>1000</v>
      </c>
      <c r="E26">
        <v>2434.444</v>
      </c>
      <c r="F26">
        <v>590.31399999999996</v>
      </c>
      <c r="G26">
        <v>2394.444</v>
      </c>
      <c r="H26">
        <v>590.11400000000003</v>
      </c>
      <c r="I26">
        <v>2474.444</v>
      </c>
      <c r="J26">
        <v>593.71400000000006</v>
      </c>
      <c r="K26">
        <v>0.8</v>
      </c>
      <c r="L26">
        <v>8</v>
      </c>
    </row>
    <row r="27" spans="1:17" x14ac:dyDescent="0.25">
      <c r="A27">
        <f t="shared" si="1"/>
        <v>85</v>
      </c>
      <c r="B27">
        <v>85</v>
      </c>
      <c r="C27">
        <f t="shared" si="2"/>
        <v>57.373000000000047</v>
      </c>
      <c r="D27">
        <v>700</v>
      </c>
      <c r="E27">
        <v>2553.31</v>
      </c>
      <c r="F27">
        <v>600.41800000000001</v>
      </c>
      <c r="G27">
        <v>2531.817</v>
      </c>
      <c r="H27">
        <v>598.59100000000001</v>
      </c>
      <c r="I27">
        <v>2574.8040000000001</v>
      </c>
      <c r="J27">
        <v>600.92499999999995</v>
      </c>
      <c r="K27">
        <v>0.33</v>
      </c>
      <c r="L27">
        <v>-6.141</v>
      </c>
    </row>
    <row r="28" spans="1:17" x14ac:dyDescent="0.25">
      <c r="A28">
        <f t="shared" si="1"/>
        <v>23.59</v>
      </c>
      <c r="B28">
        <v>23.59</v>
      </c>
      <c r="C28">
        <f t="shared" si="2"/>
        <v>79.215999999999894</v>
      </c>
      <c r="D28">
        <v>2000</v>
      </c>
      <c r="E28">
        <v>2676.1</v>
      </c>
      <c r="F28">
        <v>603.31500000000005</v>
      </c>
      <c r="G28">
        <v>2654.02</v>
      </c>
      <c r="H28">
        <v>602.79399999999998</v>
      </c>
      <c r="I28">
        <v>2698.18</v>
      </c>
      <c r="J28">
        <v>604.32299999999998</v>
      </c>
      <c r="K28">
        <v>0.122</v>
      </c>
      <c r="L28">
        <v>2.2080000000000002</v>
      </c>
    </row>
    <row r="29" spans="1:17" x14ac:dyDescent="0.25">
      <c r="A29">
        <f t="shared" si="1"/>
        <v>45.67</v>
      </c>
      <c r="B29">
        <v>45.67</v>
      </c>
      <c r="C29">
        <f t="shared" si="2"/>
        <v>77.660000000000309</v>
      </c>
      <c r="D29">
        <v>5000</v>
      </c>
      <c r="E29">
        <v>2803.8150000000001</v>
      </c>
      <c r="F29">
        <v>609.14700000000005</v>
      </c>
      <c r="G29">
        <v>2775.84</v>
      </c>
      <c r="H29">
        <v>607.87</v>
      </c>
      <c r="I29">
        <v>2831.79</v>
      </c>
      <c r="J29">
        <v>610.11199999999997</v>
      </c>
      <c r="K29">
        <v>7.8E-2</v>
      </c>
      <c r="L29">
        <v>-1.119</v>
      </c>
    </row>
    <row r="30" spans="1:17" x14ac:dyDescent="0.25">
      <c r="A30">
        <f t="shared" si="1"/>
        <v>34.479999999999997</v>
      </c>
      <c r="B30">
        <v>34.479999999999997</v>
      </c>
      <c r="C30">
        <f t="shared" si="2"/>
        <v>15.896000000000186</v>
      </c>
      <c r="D30">
        <v>500</v>
      </c>
      <c r="E30">
        <v>2860.3159999999998</v>
      </c>
      <c r="F30">
        <v>611.096</v>
      </c>
      <c r="G30">
        <v>2847.6860000000001</v>
      </c>
      <c r="H30">
        <v>610.66</v>
      </c>
      <c r="I30">
        <v>2872.9459999999999</v>
      </c>
      <c r="J30">
        <v>612.16899999999998</v>
      </c>
      <c r="K30">
        <v>0.16</v>
      </c>
      <c r="L30">
        <v>5.0519999999999996</v>
      </c>
    </row>
    <row r="31" spans="1:17" x14ac:dyDescent="0.25">
      <c r="A31">
        <f t="shared" si="1"/>
        <v>85</v>
      </c>
      <c r="B31">
        <v>85</v>
      </c>
      <c r="C31">
        <f t="shared" si="2"/>
        <v>119.88500000000022</v>
      </c>
      <c r="D31">
        <v>500</v>
      </c>
      <c r="E31">
        <v>3005.8490000000002</v>
      </c>
      <c r="F31">
        <v>623.46600000000001</v>
      </c>
      <c r="G31">
        <v>2992.8310000000001</v>
      </c>
      <c r="H31">
        <v>622.35900000000004</v>
      </c>
      <c r="I31">
        <v>3018.866</v>
      </c>
      <c r="J31">
        <v>623.89499999999998</v>
      </c>
      <c r="K31">
        <v>0.16900000000000001</v>
      </c>
      <c r="L31">
        <v>-5.2069999999999999</v>
      </c>
    </row>
    <row r="32" spans="1:17" x14ac:dyDescent="0.25">
      <c r="A32">
        <f t="shared" si="1"/>
        <v>32.93</v>
      </c>
      <c r="B32">
        <v>32.93</v>
      </c>
      <c r="C32">
        <f t="shared" si="2"/>
        <v>100.53800000000001</v>
      </c>
      <c r="D32">
        <v>500</v>
      </c>
      <c r="E32">
        <v>3127.6010000000001</v>
      </c>
      <c r="F32">
        <v>627.47500000000002</v>
      </c>
      <c r="G32">
        <v>3119.404</v>
      </c>
      <c r="H32">
        <v>627.20500000000004</v>
      </c>
      <c r="I32">
        <v>3135.7979999999998</v>
      </c>
      <c r="J32">
        <v>627.476</v>
      </c>
      <c r="K32">
        <v>6.7000000000000004E-2</v>
      </c>
      <c r="L32">
        <v>-3.2789999999999999</v>
      </c>
    </row>
    <row r="33" spans="1:12" x14ac:dyDescent="0.25">
      <c r="B33">
        <v>0.14222499999999999</v>
      </c>
      <c r="I33">
        <v>3214.0830000000001</v>
      </c>
      <c r="J33">
        <v>627.48699999999997</v>
      </c>
    </row>
    <row r="35" spans="1:12" x14ac:dyDescent="0.25">
      <c r="A35" s="1" t="s">
        <v>45</v>
      </c>
    </row>
    <row r="36" spans="1:12" x14ac:dyDescent="0.25"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  <c r="I36" t="s">
        <v>18</v>
      </c>
      <c r="J36" t="s">
        <v>7</v>
      </c>
      <c r="K36" t="s">
        <v>19</v>
      </c>
      <c r="L36" t="s">
        <v>8</v>
      </c>
    </row>
    <row r="37" spans="1:12" x14ac:dyDescent="0.25">
      <c r="B37" t="s">
        <v>9</v>
      </c>
      <c r="C37" t="s">
        <v>10</v>
      </c>
      <c r="D37" t="s">
        <v>11</v>
      </c>
      <c r="E37" t="s">
        <v>12</v>
      </c>
      <c r="F37" t="s">
        <v>13</v>
      </c>
      <c r="G37" t="s">
        <v>12</v>
      </c>
      <c r="H37" t="s">
        <v>13</v>
      </c>
      <c r="I37" t="s">
        <v>12</v>
      </c>
      <c r="J37" t="s">
        <v>13</v>
      </c>
      <c r="K37" t="s">
        <v>10</v>
      </c>
      <c r="L37" t="s">
        <v>14</v>
      </c>
    </row>
    <row r="38" spans="1:12" x14ac:dyDescent="0.25">
      <c r="B38" t="s">
        <v>27</v>
      </c>
      <c r="C38" t="s">
        <v>28</v>
      </c>
      <c r="D38" t="s">
        <v>35</v>
      </c>
      <c r="E38" t="s">
        <v>34</v>
      </c>
      <c r="F38" t="s">
        <v>16</v>
      </c>
      <c r="G38" t="s">
        <v>15</v>
      </c>
      <c r="H38" t="s">
        <v>16</v>
      </c>
      <c r="I38" t="s">
        <v>15</v>
      </c>
      <c r="J38" t="s">
        <v>16</v>
      </c>
      <c r="K38" t="s">
        <v>17</v>
      </c>
      <c r="L38" t="s">
        <v>17</v>
      </c>
    </row>
    <row r="39" spans="1:12" x14ac:dyDescent="0.25">
      <c r="G39">
        <v>13.986000000000001</v>
      </c>
      <c r="H39">
        <v>543.83600000000001</v>
      </c>
    </row>
    <row r="40" spans="1:12" x14ac:dyDescent="0.25">
      <c r="A40">
        <f>ABS(B40)</f>
        <v>4.929964</v>
      </c>
      <c r="B40">
        <v>-4.929964</v>
      </c>
      <c r="C40">
        <f t="shared" ref="C40:C66" si="3">G40-I39</f>
        <v>42.774999999999999</v>
      </c>
      <c r="D40">
        <v>8105.0069999999996</v>
      </c>
      <c r="E40">
        <v>66.602999999999994</v>
      </c>
      <c r="F40">
        <v>543.57600000000002</v>
      </c>
      <c r="G40">
        <v>42.774999999999999</v>
      </c>
      <c r="H40">
        <v>543.69399999999996</v>
      </c>
      <c r="I40">
        <v>90.43</v>
      </c>
      <c r="J40">
        <v>543.31899999999996</v>
      </c>
      <c r="K40">
        <v>3.5000000000000003E-2</v>
      </c>
      <c r="L40">
        <v>-0.58799999999999997</v>
      </c>
    </row>
    <row r="41" spans="1:12" x14ac:dyDescent="0.25">
      <c r="A41">
        <f t="shared" ref="A41:A66" si="4">ABS(B41)</f>
        <v>10.809692999999999</v>
      </c>
      <c r="B41">
        <v>-10.809692999999999</v>
      </c>
      <c r="C41">
        <f t="shared" si="3"/>
        <v>102.881</v>
      </c>
      <c r="D41">
        <v>1507.3030000000001</v>
      </c>
      <c r="E41">
        <v>247.36</v>
      </c>
      <c r="F41">
        <v>541.62199999999996</v>
      </c>
      <c r="G41">
        <v>193.31100000000001</v>
      </c>
      <c r="H41">
        <v>542.20600000000002</v>
      </c>
      <c r="I41">
        <v>301.40899999999999</v>
      </c>
      <c r="J41">
        <v>544.91399999999999</v>
      </c>
      <c r="K41">
        <v>0.96899999999999997</v>
      </c>
      <c r="L41">
        <v>7.1719999999999997</v>
      </c>
    </row>
    <row r="42" spans="1:12" x14ac:dyDescent="0.25">
      <c r="A42">
        <f t="shared" si="4"/>
        <v>60.906523</v>
      </c>
      <c r="B42">
        <v>60.906523</v>
      </c>
      <c r="C42">
        <f t="shared" si="3"/>
        <v>154.72700000000003</v>
      </c>
      <c r="D42">
        <v>1079.636</v>
      </c>
      <c r="E42">
        <v>476.08300000000003</v>
      </c>
      <c r="F42">
        <v>555.553</v>
      </c>
      <c r="G42">
        <v>456.13600000000002</v>
      </c>
      <c r="H42">
        <v>554.33799999999997</v>
      </c>
      <c r="I42">
        <v>496.03100000000001</v>
      </c>
      <c r="J42">
        <v>556.03099999999995</v>
      </c>
      <c r="K42">
        <v>0.184</v>
      </c>
      <c r="L42">
        <v>-3.6949999999999998</v>
      </c>
    </row>
    <row r="43" spans="1:12" x14ac:dyDescent="0.25">
      <c r="A43">
        <f t="shared" si="4"/>
        <v>23.954191000000002</v>
      </c>
      <c r="B43">
        <v>23.954191000000002</v>
      </c>
      <c r="C43">
        <f t="shared" si="3"/>
        <v>34.66500000000002</v>
      </c>
      <c r="D43">
        <v>2974.2460000000001</v>
      </c>
      <c r="E43">
        <v>545.37</v>
      </c>
      <c r="F43">
        <v>557.21299999999997</v>
      </c>
      <c r="G43">
        <v>530.69600000000003</v>
      </c>
      <c r="H43">
        <v>556.86099999999999</v>
      </c>
      <c r="I43">
        <v>560.04399999999998</v>
      </c>
      <c r="J43">
        <v>557.41899999999998</v>
      </c>
      <c r="K43">
        <v>3.5999999999999997E-2</v>
      </c>
      <c r="L43">
        <v>-0.98699999999999999</v>
      </c>
    </row>
    <row r="44" spans="1:12" x14ac:dyDescent="0.25">
      <c r="A44">
        <f t="shared" si="4"/>
        <v>14.086803</v>
      </c>
      <c r="B44">
        <v>14.086803</v>
      </c>
      <c r="C44">
        <f t="shared" si="3"/>
        <v>16.099000000000046</v>
      </c>
      <c r="D44">
        <v>3690.3220000000001</v>
      </c>
      <c r="E44">
        <v>592.30700000000002</v>
      </c>
      <c r="F44">
        <v>557.87400000000002</v>
      </c>
      <c r="G44">
        <v>576.14300000000003</v>
      </c>
      <c r="H44">
        <v>557.64599999999996</v>
      </c>
      <c r="I44">
        <v>608.471</v>
      </c>
      <c r="J44">
        <v>558.24300000000005</v>
      </c>
      <c r="K44">
        <v>3.5000000000000003E-2</v>
      </c>
      <c r="L44">
        <v>0.876</v>
      </c>
    </row>
    <row r="45" spans="1:12" x14ac:dyDescent="0.25">
      <c r="A45">
        <f t="shared" si="4"/>
        <v>22.846969000000001</v>
      </c>
      <c r="B45">
        <v>22.846969000000001</v>
      </c>
      <c r="C45">
        <f t="shared" si="3"/>
        <v>33.104000000000042</v>
      </c>
      <c r="D45">
        <v>2295.0079999999998</v>
      </c>
      <c r="E45">
        <v>656.024</v>
      </c>
      <c r="F45">
        <v>559.33000000000004</v>
      </c>
      <c r="G45">
        <v>641.57500000000005</v>
      </c>
      <c r="H45">
        <v>558.99900000000002</v>
      </c>
      <c r="I45">
        <v>670.47400000000005</v>
      </c>
      <c r="J45">
        <v>559.47799999999995</v>
      </c>
      <c r="K45">
        <v>4.4999999999999998E-2</v>
      </c>
      <c r="L45">
        <v>-1.2589999999999999</v>
      </c>
    </row>
    <row r="46" spans="1:12" x14ac:dyDescent="0.25">
      <c r="A46">
        <f t="shared" si="4"/>
        <v>10.254490000000001</v>
      </c>
      <c r="B46">
        <v>10.254490000000001</v>
      </c>
      <c r="C46">
        <f t="shared" si="3"/>
        <v>26.772999999999911</v>
      </c>
      <c r="D46">
        <v>1911.645</v>
      </c>
      <c r="E46">
        <v>711.72500000000002</v>
      </c>
      <c r="F46">
        <v>559.90099999999995</v>
      </c>
      <c r="G46">
        <v>697.24699999999996</v>
      </c>
      <c r="H46">
        <v>559.75199999999995</v>
      </c>
      <c r="I46">
        <v>726.20399999999995</v>
      </c>
      <c r="J46">
        <v>559.83000000000004</v>
      </c>
      <c r="K46">
        <v>5.5E-2</v>
      </c>
      <c r="L46">
        <v>-1.5149999999999999</v>
      </c>
    </row>
    <row r="47" spans="1:12" x14ac:dyDescent="0.25">
      <c r="A47">
        <f t="shared" si="4"/>
        <v>4.8928710000000004</v>
      </c>
      <c r="B47">
        <v>-4.8928710000000004</v>
      </c>
      <c r="C47">
        <f t="shared" si="3"/>
        <v>101.60900000000004</v>
      </c>
      <c r="D47">
        <v>366.38499999999999</v>
      </c>
      <c r="E47">
        <v>842.48800000000006</v>
      </c>
      <c r="F47">
        <v>559.26099999999997</v>
      </c>
      <c r="G47">
        <v>827.81299999999999</v>
      </c>
      <c r="H47">
        <v>559.33299999999997</v>
      </c>
      <c r="I47">
        <v>857.16300000000001</v>
      </c>
      <c r="J47">
        <v>558.01400000000001</v>
      </c>
      <c r="K47">
        <v>0.29399999999999998</v>
      </c>
      <c r="L47">
        <v>-8.0109999999999992</v>
      </c>
    </row>
    <row r="48" spans="1:12" x14ac:dyDescent="0.25">
      <c r="A48">
        <f t="shared" si="4"/>
        <v>85</v>
      </c>
      <c r="B48">
        <v>-85</v>
      </c>
      <c r="C48">
        <f t="shared" si="3"/>
        <v>0.73099999999999454</v>
      </c>
      <c r="D48">
        <v>381.58800000000002</v>
      </c>
      <c r="E48">
        <v>875.33100000000002</v>
      </c>
      <c r="F48">
        <v>556.46900000000005</v>
      </c>
      <c r="G48">
        <v>857.89400000000001</v>
      </c>
      <c r="H48">
        <v>557.95100000000002</v>
      </c>
      <c r="I48">
        <v>892.76700000000005</v>
      </c>
      <c r="J48">
        <v>556.58100000000002</v>
      </c>
      <c r="K48">
        <v>0.39800000000000002</v>
      </c>
      <c r="L48">
        <v>9.1389999999999993</v>
      </c>
    </row>
    <row r="49" spans="1:12" x14ac:dyDescent="0.25">
      <c r="A49">
        <f t="shared" si="4"/>
        <v>6.3890079999999996</v>
      </c>
      <c r="B49">
        <v>6.3890079999999996</v>
      </c>
      <c r="C49">
        <f t="shared" si="3"/>
        <v>32.384999999999991</v>
      </c>
      <c r="D49">
        <v>541.08399999999995</v>
      </c>
      <c r="E49">
        <v>946.41899999999998</v>
      </c>
      <c r="F49">
        <v>556.923</v>
      </c>
      <c r="G49">
        <v>925.15200000000004</v>
      </c>
      <c r="H49">
        <v>556.78800000000001</v>
      </c>
      <c r="I49">
        <v>967.68700000000001</v>
      </c>
      <c r="J49">
        <v>558.73099999999999</v>
      </c>
      <c r="K49">
        <v>0.41799999999999998</v>
      </c>
      <c r="L49">
        <v>7.8609999999999998</v>
      </c>
    </row>
    <row r="50" spans="1:12" x14ac:dyDescent="0.25">
      <c r="A50">
        <f t="shared" si="4"/>
        <v>85</v>
      </c>
      <c r="B50">
        <v>85</v>
      </c>
      <c r="C50">
        <f t="shared" si="3"/>
        <v>32.591999999999985</v>
      </c>
      <c r="D50">
        <v>499.97800000000001</v>
      </c>
      <c r="E50">
        <v>1016.794</v>
      </c>
      <c r="F50">
        <v>562.90499999999997</v>
      </c>
      <c r="G50">
        <v>1000.279</v>
      </c>
      <c r="H50">
        <v>561.50199999999995</v>
      </c>
      <c r="I50">
        <v>1033.309</v>
      </c>
      <c r="J50">
        <v>563.21799999999996</v>
      </c>
      <c r="K50">
        <v>0.27300000000000002</v>
      </c>
      <c r="L50">
        <v>-6.6059999999999999</v>
      </c>
    </row>
    <row r="51" spans="1:12" x14ac:dyDescent="0.25">
      <c r="A51">
        <f t="shared" si="4"/>
        <v>18.936396999999999</v>
      </c>
      <c r="B51">
        <v>18.936396999999999</v>
      </c>
      <c r="C51">
        <f t="shared" si="3"/>
        <v>20.010999999999967</v>
      </c>
      <c r="D51">
        <v>2004.17</v>
      </c>
      <c r="E51">
        <v>1079.741</v>
      </c>
      <c r="F51">
        <v>564.09699999999998</v>
      </c>
      <c r="G51">
        <v>1053.32</v>
      </c>
      <c r="H51">
        <v>563.59699999999998</v>
      </c>
      <c r="I51">
        <v>1106.162</v>
      </c>
      <c r="J51">
        <v>565.29399999999998</v>
      </c>
      <c r="K51">
        <v>0.17399999999999999</v>
      </c>
      <c r="L51">
        <v>2.637</v>
      </c>
    </row>
    <row r="52" spans="1:12" x14ac:dyDescent="0.25">
      <c r="A52">
        <f t="shared" si="4"/>
        <v>45.302573000000002</v>
      </c>
      <c r="B52">
        <v>45.302573000000002</v>
      </c>
      <c r="C52">
        <f t="shared" si="3"/>
        <v>67.361999999999853</v>
      </c>
      <c r="D52">
        <v>2509.0509999999999</v>
      </c>
      <c r="E52">
        <v>1239.703</v>
      </c>
      <c r="F52">
        <v>571.34400000000005</v>
      </c>
      <c r="G52">
        <v>1173.5239999999999</v>
      </c>
      <c r="H52">
        <v>568.346</v>
      </c>
      <c r="I52">
        <v>1305.8810000000001</v>
      </c>
      <c r="J52">
        <v>570.851</v>
      </c>
      <c r="K52">
        <v>0.873</v>
      </c>
      <c r="L52">
        <v>-5.2750000000000004</v>
      </c>
    </row>
    <row r="53" spans="1:12" x14ac:dyDescent="0.25">
      <c r="A53">
        <f t="shared" si="4"/>
        <v>7.448944</v>
      </c>
      <c r="B53">
        <v>-7.448944</v>
      </c>
      <c r="C53">
        <f t="shared" si="3"/>
        <v>30.444999999999936</v>
      </c>
      <c r="D53">
        <v>952.39700000000005</v>
      </c>
      <c r="E53">
        <v>1350.6569999999999</v>
      </c>
      <c r="F53">
        <v>570.51700000000005</v>
      </c>
      <c r="G53">
        <v>1336.326</v>
      </c>
      <c r="H53">
        <v>570.62400000000002</v>
      </c>
      <c r="I53">
        <v>1364.9880000000001</v>
      </c>
      <c r="J53">
        <v>570.84199999999998</v>
      </c>
      <c r="K53">
        <v>0.108</v>
      </c>
      <c r="L53">
        <v>3.0089999999999999</v>
      </c>
    </row>
    <row r="54" spans="1:12" x14ac:dyDescent="0.25">
      <c r="A54">
        <f t="shared" si="4"/>
        <v>22.645807000000001</v>
      </c>
      <c r="B54">
        <v>22.645807000000001</v>
      </c>
      <c r="C54">
        <f t="shared" si="3"/>
        <v>30.126999999999953</v>
      </c>
      <c r="D54">
        <v>3360.5569999999998</v>
      </c>
      <c r="E54">
        <v>1411.4570000000001</v>
      </c>
      <c r="F54">
        <v>571.89400000000001</v>
      </c>
      <c r="G54">
        <v>1395.115</v>
      </c>
      <c r="H54">
        <v>571.524</v>
      </c>
      <c r="I54">
        <v>1427.8</v>
      </c>
      <c r="J54">
        <v>572.10500000000002</v>
      </c>
      <c r="K54">
        <v>0.04</v>
      </c>
      <c r="L54">
        <v>-0.97299999999999998</v>
      </c>
    </row>
    <row r="55" spans="1:12" x14ac:dyDescent="0.25">
      <c r="A55">
        <f t="shared" si="4"/>
        <v>12.92</v>
      </c>
      <c r="B55">
        <v>12.92</v>
      </c>
      <c r="C55">
        <f t="shared" si="3"/>
        <v>131.13900000000012</v>
      </c>
      <c r="D55">
        <v>8076.0510000000004</v>
      </c>
      <c r="E55">
        <v>1647.896</v>
      </c>
      <c r="F55">
        <v>574.94899999999996</v>
      </c>
      <c r="G55">
        <v>1558.9390000000001</v>
      </c>
      <c r="H55">
        <v>573.79999999999995</v>
      </c>
      <c r="I55">
        <v>1736.854</v>
      </c>
      <c r="J55">
        <v>578.05799999999999</v>
      </c>
      <c r="K55">
        <v>0.49</v>
      </c>
      <c r="L55">
        <v>2.2029999999999998</v>
      </c>
    </row>
    <row r="56" spans="1:12" x14ac:dyDescent="0.25">
      <c r="A56">
        <f t="shared" si="4"/>
        <v>34.950000000000003</v>
      </c>
      <c r="B56">
        <v>34.950000000000003</v>
      </c>
      <c r="C56">
        <f t="shared" si="3"/>
        <v>72.213999999999942</v>
      </c>
      <c r="D56">
        <v>4909.8990000000003</v>
      </c>
      <c r="E56">
        <v>1875.1790000000001</v>
      </c>
      <c r="F56">
        <v>582.89300000000003</v>
      </c>
      <c r="G56">
        <v>1809.068</v>
      </c>
      <c r="H56">
        <v>580.58199999999999</v>
      </c>
      <c r="I56">
        <v>1941.2909999999999</v>
      </c>
      <c r="J56">
        <v>583.423</v>
      </c>
      <c r="K56">
        <v>0.44500000000000001</v>
      </c>
      <c r="L56">
        <v>-2.6930000000000001</v>
      </c>
    </row>
    <row r="57" spans="1:12" x14ac:dyDescent="0.25">
      <c r="A57">
        <f t="shared" si="4"/>
        <v>8.02</v>
      </c>
      <c r="B57">
        <v>8.02</v>
      </c>
      <c r="C57">
        <f t="shared" si="3"/>
        <v>38.811000000000149</v>
      </c>
      <c r="D57">
        <v>10154.834999999999</v>
      </c>
      <c r="E57">
        <v>2030.5709999999999</v>
      </c>
      <c r="F57">
        <v>584.13900000000001</v>
      </c>
      <c r="G57">
        <v>1980.1020000000001</v>
      </c>
      <c r="H57">
        <v>583.73400000000004</v>
      </c>
      <c r="I57">
        <v>2081.0410000000002</v>
      </c>
      <c r="J57">
        <v>585.04499999999996</v>
      </c>
      <c r="K57">
        <v>0.125</v>
      </c>
      <c r="L57">
        <v>0.99399999999999999</v>
      </c>
    </row>
    <row r="58" spans="1:12" x14ac:dyDescent="0.25">
      <c r="A58">
        <f t="shared" si="4"/>
        <v>17.96</v>
      </c>
      <c r="B58">
        <v>17.96</v>
      </c>
      <c r="C58">
        <f t="shared" si="3"/>
        <v>42.682999999999993</v>
      </c>
      <c r="D58">
        <v>3019.3119999999999</v>
      </c>
      <c r="E58">
        <v>2162.2359999999999</v>
      </c>
      <c r="F58">
        <v>586.50400000000002</v>
      </c>
      <c r="G58">
        <v>2123.7240000000002</v>
      </c>
      <c r="H58">
        <v>585.81200000000001</v>
      </c>
      <c r="I58">
        <v>2200.7469999999998</v>
      </c>
      <c r="J58">
        <v>588.178</v>
      </c>
      <c r="K58">
        <v>0.246</v>
      </c>
      <c r="L58">
        <v>2.5510000000000002</v>
      </c>
    </row>
    <row r="59" spans="1:12" x14ac:dyDescent="0.25">
      <c r="A59">
        <f t="shared" si="4"/>
        <v>43.47</v>
      </c>
      <c r="B59">
        <v>43.47</v>
      </c>
      <c r="C59">
        <f t="shared" si="3"/>
        <v>5.1890000000003056</v>
      </c>
      <c r="D59">
        <v>1000.021</v>
      </c>
      <c r="E59">
        <v>2225.1709999999998</v>
      </c>
      <c r="F59">
        <v>589.23900000000003</v>
      </c>
      <c r="G59">
        <v>2205.9360000000001</v>
      </c>
      <c r="H59">
        <v>588.40300000000002</v>
      </c>
      <c r="I59">
        <v>2244.4070000000002</v>
      </c>
      <c r="J59">
        <v>589.33600000000001</v>
      </c>
      <c r="K59">
        <v>0.185</v>
      </c>
      <c r="L59">
        <v>-3.847</v>
      </c>
    </row>
    <row r="60" spans="1:12" x14ac:dyDescent="0.25">
      <c r="A60">
        <f t="shared" si="4"/>
        <v>5</v>
      </c>
      <c r="B60">
        <v>5</v>
      </c>
      <c r="C60">
        <f t="shared" si="3"/>
        <v>155.76599999999962</v>
      </c>
      <c r="D60">
        <v>1000.006</v>
      </c>
      <c r="E60">
        <v>2440.1729999999998</v>
      </c>
      <c r="F60">
        <v>590.31399999999996</v>
      </c>
      <c r="G60">
        <v>2400.1729999999998</v>
      </c>
      <c r="H60">
        <v>590.11400000000003</v>
      </c>
      <c r="I60">
        <v>2480.174</v>
      </c>
      <c r="J60">
        <v>593.71400000000006</v>
      </c>
      <c r="K60">
        <v>0.8</v>
      </c>
      <c r="L60">
        <v>8</v>
      </c>
    </row>
    <row r="61" spans="1:12" x14ac:dyDescent="0.25">
      <c r="A61">
        <f t="shared" si="4"/>
        <v>85</v>
      </c>
      <c r="B61">
        <v>85</v>
      </c>
      <c r="C61">
        <f t="shared" si="3"/>
        <v>57.369000000000142</v>
      </c>
      <c r="D61">
        <v>700.17600000000004</v>
      </c>
      <c r="E61">
        <v>2559.0419999999999</v>
      </c>
      <c r="F61">
        <v>600.41800000000001</v>
      </c>
      <c r="G61">
        <v>2537.5430000000001</v>
      </c>
      <c r="H61">
        <v>598.59100000000001</v>
      </c>
      <c r="I61">
        <v>2580.5410000000002</v>
      </c>
      <c r="J61">
        <v>600.92499999999995</v>
      </c>
      <c r="K61">
        <v>0.33</v>
      </c>
      <c r="L61">
        <v>-6.141</v>
      </c>
    </row>
    <row r="62" spans="1:12" x14ac:dyDescent="0.25">
      <c r="A62">
        <f t="shared" si="4"/>
        <v>23.59</v>
      </c>
      <c r="B62">
        <v>23.59</v>
      </c>
      <c r="C62">
        <f t="shared" si="3"/>
        <v>79.085000000000036</v>
      </c>
      <c r="D62">
        <v>2013.826</v>
      </c>
      <c r="E62">
        <v>2681.8580000000002</v>
      </c>
      <c r="F62">
        <v>603.31600000000003</v>
      </c>
      <c r="G62">
        <v>2659.6260000000002</v>
      </c>
      <c r="H62">
        <v>602.79100000000005</v>
      </c>
      <c r="I62">
        <v>2704.0909999999999</v>
      </c>
      <c r="J62">
        <v>604.33100000000002</v>
      </c>
      <c r="K62">
        <v>0.123</v>
      </c>
      <c r="L62">
        <v>2.2080000000000002</v>
      </c>
    </row>
    <row r="63" spans="1:12" x14ac:dyDescent="0.25">
      <c r="A63">
        <f t="shared" si="4"/>
        <v>45.67</v>
      </c>
      <c r="B63">
        <v>45.67</v>
      </c>
      <c r="C63">
        <f t="shared" si="3"/>
        <v>77.486000000000331</v>
      </c>
      <c r="D63">
        <v>5000.2730000000001</v>
      </c>
      <c r="E63">
        <v>2809.5529999999999</v>
      </c>
      <c r="F63">
        <v>609.14700000000005</v>
      </c>
      <c r="G63">
        <v>2781.5770000000002</v>
      </c>
      <c r="H63">
        <v>607.87</v>
      </c>
      <c r="I63">
        <v>2837.53</v>
      </c>
      <c r="J63">
        <v>610.11199999999997</v>
      </c>
      <c r="K63">
        <v>7.8E-2</v>
      </c>
      <c r="L63">
        <v>-1.119</v>
      </c>
    </row>
    <row r="64" spans="1:12" x14ac:dyDescent="0.25">
      <c r="A64">
        <f t="shared" si="4"/>
        <v>34.479999999999997</v>
      </c>
      <c r="B64">
        <v>34.479999999999997</v>
      </c>
      <c r="C64">
        <f t="shared" si="3"/>
        <v>15.735999999999876</v>
      </c>
      <c r="D64">
        <v>500</v>
      </c>
      <c r="E64">
        <v>2865.8960000000002</v>
      </c>
      <c r="F64">
        <v>611.09</v>
      </c>
      <c r="G64">
        <v>2853.2660000000001</v>
      </c>
      <c r="H64">
        <v>610.65499999999997</v>
      </c>
      <c r="I64">
        <v>2878.5259999999998</v>
      </c>
      <c r="J64">
        <v>612.16399999999999</v>
      </c>
      <c r="K64">
        <v>0.16</v>
      </c>
      <c r="L64">
        <v>5.0519999999999996</v>
      </c>
    </row>
    <row r="65" spans="1:12" x14ac:dyDescent="0.25">
      <c r="A65">
        <f t="shared" si="4"/>
        <v>85</v>
      </c>
      <c r="B65">
        <v>85</v>
      </c>
      <c r="C65">
        <f t="shared" si="3"/>
        <v>125.32300000000032</v>
      </c>
      <c r="D65">
        <v>500</v>
      </c>
      <c r="E65">
        <v>3016.866</v>
      </c>
      <c r="F65">
        <v>623.923</v>
      </c>
      <c r="G65">
        <v>3003.8490000000002</v>
      </c>
      <c r="H65">
        <v>622.81600000000003</v>
      </c>
      <c r="I65">
        <v>3029.884</v>
      </c>
      <c r="J65">
        <v>624.351</v>
      </c>
      <c r="K65">
        <v>0.16900000000000001</v>
      </c>
      <c r="L65">
        <v>-5.2069999999999999</v>
      </c>
    </row>
    <row r="66" spans="1:12" x14ac:dyDescent="0.25">
      <c r="A66">
        <f t="shared" si="4"/>
        <v>32.93</v>
      </c>
      <c r="B66">
        <v>32.93</v>
      </c>
      <c r="C66">
        <f t="shared" si="3"/>
        <v>86.673999999999978</v>
      </c>
      <c r="D66">
        <v>500</v>
      </c>
      <c r="E66">
        <v>3124.7559999999999</v>
      </c>
      <c r="F66">
        <v>627.47500000000002</v>
      </c>
      <c r="G66">
        <v>3116.558</v>
      </c>
      <c r="H66">
        <v>627.20500000000004</v>
      </c>
      <c r="I66">
        <v>3132.9540000000002</v>
      </c>
      <c r="J66">
        <v>627.476</v>
      </c>
      <c r="K66">
        <v>6.7000000000000004E-2</v>
      </c>
      <c r="L66">
        <v>-3.2789999999999999</v>
      </c>
    </row>
    <row r="67" spans="1:12" x14ac:dyDescent="0.25">
      <c r="B67">
        <v>0.13810500000000001</v>
      </c>
      <c r="I67">
        <v>3212.1190000000001</v>
      </c>
      <c r="J67">
        <v>627.48699999999997</v>
      </c>
    </row>
    <row r="68" spans="1:12" x14ac:dyDescent="0.25">
      <c r="A68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Alt1</vt:lpstr>
      <vt:lpstr>Alt2</vt:lpstr>
      <vt:lpstr>Alt3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dcterms:created xsi:type="dcterms:W3CDTF">2012-05-10T09:21:43Z</dcterms:created>
  <dcterms:modified xsi:type="dcterms:W3CDTF">2023-06-20T11:05:13Z</dcterms:modified>
</cp:coreProperties>
</file>